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94" state="hidden" r:id="rId2"/>
    <sheet name="G-3" sheetId="4695" state="hidden" r:id="rId3"/>
    <sheet name="G-4" sheetId="4696" r:id="rId4"/>
    <sheet name="G-TOTAL" sheetId="4697" r:id="rId5"/>
    <sheet name="DIRECCIONALIDAD" sheetId="4689" r:id="rId6"/>
    <sheet name="Hoja1" sheetId="4699" r:id="rId7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45621"/>
</workbook>
</file>

<file path=xl/calcChain.xml><?xml version="1.0" encoding="utf-8"?>
<calcChain xmlns="http://schemas.openxmlformats.org/spreadsheetml/2006/main">
  <c r="F40" i="4689" l="1"/>
  <c r="G40" i="4689"/>
  <c r="H40" i="4689"/>
  <c r="E40" i="4689"/>
  <c r="F37" i="4689"/>
  <c r="G37" i="4689"/>
  <c r="H37" i="4689"/>
  <c r="E37" i="4689"/>
  <c r="B18" i="4697" l="1"/>
  <c r="P11" i="4697"/>
  <c r="Q11" i="4697"/>
  <c r="R11" i="4697"/>
  <c r="S11" i="4697"/>
  <c r="P12" i="4697"/>
  <c r="Q12" i="4697"/>
  <c r="R12" i="4697"/>
  <c r="S12" i="4697"/>
  <c r="P13" i="4697"/>
  <c r="Q13" i="4697"/>
  <c r="R13" i="4697"/>
  <c r="S13" i="4697"/>
  <c r="P14" i="4697"/>
  <c r="Q14" i="4697"/>
  <c r="R14" i="4697"/>
  <c r="S14" i="4697"/>
  <c r="P15" i="4697"/>
  <c r="Q15" i="4697"/>
  <c r="R15" i="4697"/>
  <c r="S15" i="4697"/>
  <c r="P16" i="4697"/>
  <c r="Q16" i="4697"/>
  <c r="R16" i="4697"/>
  <c r="S16" i="4697"/>
  <c r="P17" i="4697"/>
  <c r="Q17" i="4697"/>
  <c r="R17" i="4697"/>
  <c r="S17" i="4697"/>
  <c r="P18" i="4697"/>
  <c r="Q18" i="4697"/>
  <c r="R18" i="4697"/>
  <c r="S18" i="4697"/>
  <c r="P19" i="4697"/>
  <c r="Q19" i="4697"/>
  <c r="R19" i="4697"/>
  <c r="S19" i="4697"/>
  <c r="P20" i="4697"/>
  <c r="Q20" i="4697"/>
  <c r="R20" i="4697"/>
  <c r="S20" i="4697"/>
  <c r="P21" i="4697"/>
  <c r="Q21" i="4697"/>
  <c r="R21" i="4697"/>
  <c r="S21" i="4697"/>
  <c r="P22" i="4697"/>
  <c r="Q22" i="4697"/>
  <c r="R22" i="4697"/>
  <c r="S22" i="4697"/>
  <c r="P23" i="4697"/>
  <c r="Q23" i="4697"/>
  <c r="R23" i="4697"/>
  <c r="S23" i="4697"/>
  <c r="P24" i="4697"/>
  <c r="Q24" i="4697"/>
  <c r="R24" i="4697"/>
  <c r="S24" i="4697"/>
  <c r="P25" i="4697"/>
  <c r="Q25" i="4697"/>
  <c r="R25" i="4697"/>
  <c r="S25" i="4697"/>
  <c r="P26" i="4697"/>
  <c r="Q26" i="4697"/>
  <c r="R26" i="4697"/>
  <c r="S26" i="4697"/>
  <c r="P27" i="4697"/>
  <c r="Q27" i="4697"/>
  <c r="R27" i="4697"/>
  <c r="S27" i="4697"/>
  <c r="P28" i="4697"/>
  <c r="Q28" i="4697"/>
  <c r="R28" i="4697"/>
  <c r="S28" i="4697"/>
  <c r="P29" i="4697"/>
  <c r="Q29" i="4697"/>
  <c r="R29" i="4697"/>
  <c r="S29" i="4697"/>
  <c r="Q10" i="4697"/>
  <c r="R10" i="4697"/>
  <c r="S10" i="4697"/>
  <c r="P10" i="4697"/>
  <c r="T10" i="4697" s="1"/>
  <c r="I11" i="4697"/>
  <c r="J11" i="4697"/>
  <c r="K11" i="4697"/>
  <c r="L11" i="4697"/>
  <c r="I12" i="4697"/>
  <c r="J12" i="4697"/>
  <c r="K12" i="4697"/>
  <c r="L12" i="4697"/>
  <c r="I13" i="4697"/>
  <c r="J13" i="4697"/>
  <c r="K13" i="4697"/>
  <c r="L13" i="4697"/>
  <c r="I14" i="4697"/>
  <c r="J14" i="4697"/>
  <c r="K14" i="4697"/>
  <c r="L14" i="4697"/>
  <c r="I15" i="4697"/>
  <c r="J15" i="4697"/>
  <c r="K15" i="4697"/>
  <c r="L15" i="4697"/>
  <c r="I16" i="4697"/>
  <c r="J16" i="4697"/>
  <c r="K16" i="4697"/>
  <c r="L16" i="4697"/>
  <c r="I17" i="4697"/>
  <c r="J17" i="4697"/>
  <c r="K17" i="4697"/>
  <c r="L17" i="4697"/>
  <c r="I18" i="4697"/>
  <c r="J18" i="4697"/>
  <c r="K18" i="4697"/>
  <c r="L18" i="4697"/>
  <c r="I19" i="4697"/>
  <c r="J19" i="4697"/>
  <c r="K19" i="4697"/>
  <c r="L19" i="4697"/>
  <c r="I20" i="4697"/>
  <c r="J20" i="4697"/>
  <c r="K20" i="4697"/>
  <c r="L20" i="4697"/>
  <c r="I21" i="4697"/>
  <c r="J21" i="4697"/>
  <c r="K21" i="4697"/>
  <c r="L21" i="4697"/>
  <c r="I22" i="4697"/>
  <c r="J22" i="4697"/>
  <c r="K22" i="4697"/>
  <c r="L22" i="4697"/>
  <c r="I23" i="4697"/>
  <c r="J23" i="4697"/>
  <c r="K23" i="4697"/>
  <c r="L23" i="4697"/>
  <c r="I24" i="4697"/>
  <c r="J24" i="4697"/>
  <c r="K24" i="4697"/>
  <c r="L24" i="4697"/>
  <c r="I25" i="4697"/>
  <c r="J25" i="4697"/>
  <c r="K25" i="4697"/>
  <c r="L25" i="4697"/>
  <c r="I26" i="4697"/>
  <c r="M26" i="4697" s="1"/>
  <c r="J26" i="4697"/>
  <c r="K26" i="4697"/>
  <c r="L26" i="4697"/>
  <c r="I27" i="4697"/>
  <c r="J27" i="4697"/>
  <c r="K27" i="4697"/>
  <c r="L27" i="4697"/>
  <c r="I28" i="4697"/>
  <c r="J28" i="4697"/>
  <c r="K28" i="4697"/>
  <c r="L28" i="4697"/>
  <c r="I29" i="4697"/>
  <c r="M29" i="4697" s="1"/>
  <c r="J29" i="4697"/>
  <c r="K29" i="4697"/>
  <c r="L29" i="4697"/>
  <c r="I30" i="4697"/>
  <c r="J30" i="4697"/>
  <c r="K30" i="4697"/>
  <c r="L30" i="4697"/>
  <c r="I31" i="4697"/>
  <c r="J31" i="4697"/>
  <c r="K31" i="4697"/>
  <c r="L31" i="4697"/>
  <c r="J10" i="4697"/>
  <c r="K10" i="4697"/>
  <c r="L10" i="4697"/>
  <c r="I10" i="4697"/>
  <c r="B11" i="4697"/>
  <c r="C11" i="4697"/>
  <c r="D11" i="4697"/>
  <c r="E11" i="4697"/>
  <c r="B12" i="4697"/>
  <c r="C12" i="4697"/>
  <c r="D12" i="4697"/>
  <c r="E12" i="4697"/>
  <c r="B13" i="4697"/>
  <c r="C13" i="4697"/>
  <c r="D13" i="4697"/>
  <c r="E13" i="4697"/>
  <c r="B14" i="4697"/>
  <c r="C14" i="4697"/>
  <c r="D14" i="4697"/>
  <c r="E14" i="4697"/>
  <c r="B15" i="4697"/>
  <c r="C15" i="4697"/>
  <c r="D15" i="4697"/>
  <c r="E15" i="4697"/>
  <c r="B16" i="4697"/>
  <c r="C16" i="4697"/>
  <c r="D16" i="4697"/>
  <c r="E16" i="4697"/>
  <c r="B17" i="4697"/>
  <c r="C17" i="4697"/>
  <c r="D17" i="4697"/>
  <c r="E17" i="4697"/>
  <c r="C18" i="4697"/>
  <c r="D18" i="4697"/>
  <c r="E18" i="4697"/>
  <c r="B19" i="4697"/>
  <c r="C19" i="4697"/>
  <c r="D19" i="4697"/>
  <c r="E19" i="4697"/>
  <c r="B20" i="4697"/>
  <c r="C20" i="4697"/>
  <c r="D20" i="4697"/>
  <c r="E20" i="4697"/>
  <c r="B21" i="4697"/>
  <c r="C21" i="4697"/>
  <c r="D21" i="4697"/>
  <c r="E21" i="4697"/>
  <c r="B22" i="4697"/>
  <c r="C22" i="4697"/>
  <c r="D22" i="4697"/>
  <c r="E22" i="4697"/>
  <c r="B23" i="4697"/>
  <c r="C23" i="4697"/>
  <c r="D23" i="4697"/>
  <c r="E23" i="4697"/>
  <c r="B24" i="4697"/>
  <c r="C24" i="4697"/>
  <c r="D24" i="4697"/>
  <c r="E24" i="4697"/>
  <c r="B25" i="4697"/>
  <c r="C25" i="4697"/>
  <c r="D25" i="4697"/>
  <c r="E25" i="4697"/>
  <c r="B26" i="4697"/>
  <c r="C26" i="4697"/>
  <c r="D26" i="4697"/>
  <c r="E26" i="4697"/>
  <c r="B27" i="4697"/>
  <c r="C27" i="4697"/>
  <c r="D27" i="4697"/>
  <c r="E27" i="4697"/>
  <c r="B28" i="4697"/>
  <c r="C28" i="4697"/>
  <c r="D28" i="4697"/>
  <c r="E28" i="4697"/>
  <c r="B29" i="4697"/>
  <c r="C29" i="4697"/>
  <c r="D29" i="4697"/>
  <c r="E29" i="4697"/>
  <c r="B30" i="4697"/>
  <c r="C30" i="4697"/>
  <c r="D30" i="4697"/>
  <c r="E30" i="4697"/>
  <c r="B31" i="4697"/>
  <c r="C31" i="4697"/>
  <c r="D31" i="4697"/>
  <c r="E31" i="4697"/>
  <c r="C10" i="4697"/>
  <c r="D10" i="4697"/>
  <c r="E10" i="4697"/>
  <c r="B10" i="4697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M31" i="4696"/>
  <c r="F31" i="4696"/>
  <c r="M30" i="4696"/>
  <c r="F30" i="4696"/>
  <c r="T29" i="4696"/>
  <c r="M29" i="4696"/>
  <c r="F29" i="4696"/>
  <c r="T28" i="4696"/>
  <c r="M28" i="4696"/>
  <c r="F28" i="4696"/>
  <c r="T27" i="4696"/>
  <c r="M27" i="4696"/>
  <c r="F27" i="4696"/>
  <c r="T26" i="4696"/>
  <c r="M26" i="4696"/>
  <c r="F26" i="4696"/>
  <c r="T25" i="4696"/>
  <c r="M25" i="4696"/>
  <c r="F25" i="4696"/>
  <c r="T24" i="4696"/>
  <c r="M24" i="4696"/>
  <c r="F24" i="4696"/>
  <c r="T23" i="4696"/>
  <c r="M23" i="4696"/>
  <c r="F23" i="4696"/>
  <c r="T22" i="4696"/>
  <c r="M22" i="4696"/>
  <c r="F22" i="4696"/>
  <c r="T21" i="4696"/>
  <c r="M21" i="4696"/>
  <c r="F21" i="4696"/>
  <c r="T20" i="4696"/>
  <c r="M20" i="4696"/>
  <c r="F20" i="4696"/>
  <c r="T19" i="4696"/>
  <c r="M19" i="4696"/>
  <c r="F19" i="4696"/>
  <c r="T18" i="4696"/>
  <c r="M18" i="4696"/>
  <c r="F18" i="4696"/>
  <c r="T17" i="4696"/>
  <c r="M17" i="4696"/>
  <c r="F17" i="4696"/>
  <c r="T16" i="4696"/>
  <c r="M16" i="4696"/>
  <c r="F16" i="4696"/>
  <c r="T15" i="4696"/>
  <c r="M15" i="4696"/>
  <c r="F15" i="4696"/>
  <c r="T14" i="4696"/>
  <c r="M14" i="4696"/>
  <c r="F14" i="4696"/>
  <c r="T13" i="4696"/>
  <c r="M13" i="4696"/>
  <c r="F13" i="4696"/>
  <c r="T12" i="4696"/>
  <c r="M12" i="4696"/>
  <c r="F12" i="4696"/>
  <c r="T11" i="4696"/>
  <c r="M11" i="4696"/>
  <c r="F11" i="4696"/>
  <c r="T10" i="4696"/>
  <c r="M10" i="4696"/>
  <c r="F10" i="4696"/>
  <c r="M31" i="4695"/>
  <c r="F31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T19" i="4695"/>
  <c r="M19" i="4695"/>
  <c r="F19" i="4695"/>
  <c r="T18" i="4695"/>
  <c r="M18" i="4695"/>
  <c r="F18" i="4695"/>
  <c r="T17" i="4695"/>
  <c r="M17" i="4695"/>
  <c r="F17" i="4695"/>
  <c r="T16" i="4695"/>
  <c r="M16" i="4695"/>
  <c r="F16" i="4695"/>
  <c r="T15" i="4695"/>
  <c r="M15" i="4695"/>
  <c r="F15" i="4695"/>
  <c r="T14" i="4695"/>
  <c r="M14" i="4695"/>
  <c r="F14" i="4695"/>
  <c r="T13" i="4695"/>
  <c r="M13" i="4695"/>
  <c r="F13" i="4695"/>
  <c r="T12" i="4695"/>
  <c r="M12" i="4695"/>
  <c r="F12" i="4695"/>
  <c r="T11" i="4695"/>
  <c r="M11" i="4695"/>
  <c r="F11" i="4695"/>
  <c r="T10" i="4695"/>
  <c r="M10" i="4695"/>
  <c r="F10" i="4695"/>
  <c r="M31" i="4694"/>
  <c r="F31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T19" i="4694"/>
  <c r="M19" i="4694"/>
  <c r="F19" i="4694"/>
  <c r="T18" i="4694"/>
  <c r="M18" i="4694"/>
  <c r="F18" i="4694"/>
  <c r="T17" i="4694"/>
  <c r="M17" i="4694"/>
  <c r="F17" i="4694"/>
  <c r="T16" i="4694"/>
  <c r="M16" i="4694"/>
  <c r="F16" i="4694"/>
  <c r="T15" i="4694"/>
  <c r="M15" i="4694"/>
  <c r="F15" i="4694"/>
  <c r="T14" i="4694"/>
  <c r="M14" i="4694"/>
  <c r="F14" i="4694"/>
  <c r="T13" i="4694"/>
  <c r="M13" i="4694"/>
  <c r="F13" i="4694"/>
  <c r="T12" i="4694"/>
  <c r="M12" i="4694"/>
  <c r="F12" i="4694"/>
  <c r="T11" i="4694"/>
  <c r="M11" i="4694"/>
  <c r="F11" i="4694"/>
  <c r="T10" i="4694"/>
  <c r="M10" i="4694"/>
  <c r="F10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1" i="4678"/>
  <c r="M18" i="4697" l="1"/>
  <c r="M22" i="4697"/>
  <c r="M13" i="4697"/>
  <c r="T16" i="4697"/>
  <c r="M10" i="4697"/>
  <c r="F21" i="4697"/>
  <c r="F17" i="4697"/>
  <c r="F15" i="4697"/>
  <c r="F12" i="4697"/>
  <c r="T28" i="4697"/>
  <c r="T20" i="4697"/>
  <c r="T12" i="4697"/>
  <c r="T11" i="4697"/>
  <c r="M30" i="4697"/>
  <c r="M25" i="4697"/>
  <c r="M21" i="4697"/>
  <c r="F11" i="4697"/>
  <c r="T24" i="4697"/>
  <c r="N11" i="4696"/>
  <c r="N12" i="4696"/>
  <c r="N10" i="4696"/>
  <c r="U29" i="4695"/>
  <c r="U28" i="4695"/>
  <c r="U27" i="4695"/>
  <c r="U25" i="4695"/>
  <c r="U26" i="4695"/>
  <c r="U24" i="4695"/>
  <c r="U23" i="4695"/>
  <c r="U22" i="4695"/>
  <c r="U21" i="4695"/>
  <c r="U20" i="4695"/>
  <c r="U19" i="4695"/>
  <c r="U18" i="4695"/>
  <c r="U17" i="4695"/>
  <c r="U15" i="4695"/>
  <c r="U16" i="4695"/>
  <c r="N31" i="4695"/>
  <c r="N30" i="4695"/>
  <c r="N29" i="4695"/>
  <c r="N28" i="4695"/>
  <c r="N27" i="4695"/>
  <c r="N26" i="4695"/>
  <c r="N25" i="4695"/>
  <c r="N24" i="4695"/>
  <c r="N23" i="4695"/>
  <c r="N22" i="4695"/>
  <c r="N20" i="4695"/>
  <c r="N18" i="4695"/>
  <c r="N16" i="4695"/>
  <c r="N11" i="4695"/>
  <c r="N10" i="4695"/>
  <c r="G31" i="4695"/>
  <c r="G30" i="4695"/>
  <c r="G29" i="4695"/>
  <c r="G28" i="4695"/>
  <c r="G27" i="4695"/>
  <c r="G26" i="4695"/>
  <c r="G25" i="4695"/>
  <c r="G24" i="4695"/>
  <c r="G23" i="4695"/>
  <c r="F19" i="4697"/>
  <c r="G22" i="4695"/>
  <c r="G21" i="4695"/>
  <c r="G20" i="4695"/>
  <c r="G19" i="4695"/>
  <c r="G18" i="4695"/>
  <c r="G17" i="4695"/>
  <c r="G16" i="4695"/>
  <c r="G15" i="4695"/>
  <c r="G14" i="4695"/>
  <c r="G13" i="4695"/>
  <c r="M14" i="4697"/>
  <c r="N12" i="4694"/>
  <c r="N11" i="4694"/>
  <c r="U29" i="4678"/>
  <c r="U27" i="4678"/>
  <c r="U28" i="4678"/>
  <c r="U25" i="4678"/>
  <c r="U26" i="4678"/>
  <c r="U24" i="4678"/>
  <c r="U23" i="4678"/>
  <c r="U22" i="4678"/>
  <c r="U21" i="4678"/>
  <c r="U20" i="4678"/>
  <c r="U19" i="4678"/>
  <c r="U18" i="4678"/>
  <c r="U17" i="4678"/>
  <c r="U16" i="4678"/>
  <c r="U15" i="4678"/>
  <c r="U14" i="4678"/>
  <c r="U13" i="4678"/>
  <c r="N31" i="4678"/>
  <c r="N30" i="4678"/>
  <c r="N29" i="4678"/>
  <c r="N28" i="4678"/>
  <c r="N27" i="4678"/>
  <c r="N26" i="4678"/>
  <c r="N25" i="4678"/>
  <c r="N24" i="4678"/>
  <c r="N23" i="4678"/>
  <c r="N22" i="4678"/>
  <c r="N21" i="4678"/>
  <c r="M17" i="4697"/>
  <c r="N20" i="4678"/>
  <c r="N19" i="4678"/>
  <c r="N18" i="4678"/>
  <c r="N17" i="4678"/>
  <c r="N16" i="4678"/>
  <c r="N15" i="4678"/>
  <c r="M11" i="4697"/>
  <c r="N14" i="4678"/>
  <c r="F29" i="4697"/>
  <c r="F27" i="4697"/>
  <c r="G30" i="4678"/>
  <c r="G28" i="4678"/>
  <c r="F25" i="4697"/>
  <c r="G27" i="4678"/>
  <c r="F23" i="4697"/>
  <c r="G26" i="4678"/>
  <c r="G25" i="4678"/>
  <c r="G24" i="4678"/>
  <c r="G23" i="4678"/>
  <c r="G22" i="4678"/>
  <c r="G21" i="4678"/>
  <c r="G20" i="4678"/>
  <c r="G19" i="4678"/>
  <c r="G18" i="4678"/>
  <c r="G17" i="4678"/>
  <c r="F13" i="4697"/>
  <c r="G16" i="4678"/>
  <c r="G15" i="4678"/>
  <c r="G14" i="4678"/>
  <c r="F10" i="4697"/>
  <c r="U14" i="4696"/>
  <c r="U16" i="4696"/>
  <c r="U18" i="4696"/>
  <c r="U20" i="4696"/>
  <c r="U22" i="4696"/>
  <c r="U24" i="4696"/>
  <c r="U26" i="4696"/>
  <c r="U28" i="4696"/>
  <c r="U13" i="4696"/>
  <c r="U15" i="4696"/>
  <c r="U17" i="4696"/>
  <c r="U19" i="4696"/>
  <c r="U21" i="4696"/>
  <c r="U23" i="4696"/>
  <c r="U25" i="4696"/>
  <c r="U27" i="4696"/>
  <c r="U29" i="4696"/>
  <c r="N13" i="4696"/>
  <c r="N15" i="4696"/>
  <c r="N17" i="4696"/>
  <c r="N19" i="4696"/>
  <c r="N21" i="4696"/>
  <c r="N23" i="4696"/>
  <c r="N25" i="4696"/>
  <c r="N27" i="4696"/>
  <c r="N29" i="4696"/>
  <c r="N14" i="4696"/>
  <c r="N16" i="4696"/>
  <c r="N18" i="4696"/>
  <c r="N20" i="4696"/>
  <c r="N22" i="4696"/>
  <c r="N24" i="4696"/>
  <c r="N26" i="4696"/>
  <c r="N28" i="4696"/>
  <c r="N30" i="4696"/>
  <c r="N31" i="4696"/>
  <c r="G14" i="4696"/>
  <c r="G16" i="4696"/>
  <c r="G18" i="4696"/>
  <c r="G20" i="4696"/>
  <c r="G22" i="4696"/>
  <c r="G24" i="4696"/>
  <c r="G26" i="4696"/>
  <c r="G28" i="4696"/>
  <c r="G30" i="4696"/>
  <c r="G31" i="4696"/>
  <c r="G13" i="4696"/>
  <c r="G15" i="4696"/>
  <c r="G17" i="4696"/>
  <c r="G19" i="4696"/>
  <c r="G21" i="4696"/>
  <c r="G23" i="4696"/>
  <c r="G25" i="4696"/>
  <c r="G27" i="4696"/>
  <c r="G29" i="4696"/>
  <c r="N12" i="4695"/>
  <c r="N17" i="4695"/>
  <c r="N19" i="4695"/>
  <c r="N21" i="4695"/>
  <c r="U14" i="4694"/>
  <c r="U16" i="4694"/>
  <c r="U18" i="4694"/>
  <c r="U20" i="4694"/>
  <c r="U22" i="4694"/>
  <c r="U24" i="4694"/>
  <c r="U26" i="4694"/>
  <c r="U28" i="4694"/>
  <c r="U13" i="4694"/>
  <c r="U15" i="4694"/>
  <c r="U17" i="4694"/>
  <c r="U19" i="4694"/>
  <c r="U21" i="4694"/>
  <c r="U23" i="4694"/>
  <c r="U25" i="4694"/>
  <c r="U27" i="4694"/>
  <c r="U29" i="4694"/>
  <c r="N13" i="4694"/>
  <c r="N15" i="4694"/>
  <c r="N17" i="4694"/>
  <c r="N19" i="4694"/>
  <c r="N21" i="4694"/>
  <c r="N23" i="4694"/>
  <c r="N25" i="4694"/>
  <c r="N27" i="4694"/>
  <c r="N29" i="4694"/>
  <c r="N10" i="4694"/>
  <c r="N14" i="4694"/>
  <c r="N16" i="4694"/>
  <c r="N18" i="4694"/>
  <c r="N20" i="4694"/>
  <c r="N22" i="4694"/>
  <c r="N24" i="4694"/>
  <c r="N26" i="4694"/>
  <c r="N28" i="4694"/>
  <c r="N30" i="4694"/>
  <c r="N31" i="4694"/>
  <c r="G14" i="4694"/>
  <c r="G16" i="4694"/>
  <c r="G18" i="4694"/>
  <c r="G20" i="4694"/>
  <c r="G22" i="4694"/>
  <c r="G24" i="4694"/>
  <c r="G26" i="4694"/>
  <c r="G28" i="4694"/>
  <c r="G30" i="4694"/>
  <c r="G31" i="4694"/>
  <c r="G13" i="4694"/>
  <c r="G15" i="4694"/>
  <c r="G17" i="4694"/>
  <c r="G19" i="4694"/>
  <c r="G21" i="4694"/>
  <c r="G23" i="4694"/>
  <c r="G25" i="4694"/>
  <c r="G27" i="4694"/>
  <c r="G29" i="4694"/>
  <c r="T29" i="4697"/>
  <c r="T27" i="4697"/>
  <c r="T26" i="4697"/>
  <c r="T25" i="4697"/>
  <c r="T23" i="4697"/>
  <c r="T22" i="4697"/>
  <c r="T21" i="4697"/>
  <c r="T19" i="4697"/>
  <c r="T18" i="4697"/>
  <c r="T17" i="4697"/>
  <c r="T15" i="4697"/>
  <c r="T14" i="4697"/>
  <c r="T13" i="4697"/>
  <c r="M31" i="4697"/>
  <c r="M28" i="4697"/>
  <c r="M27" i="4697"/>
  <c r="M24" i="4697"/>
  <c r="M23" i="4697"/>
  <c r="M20" i="4697"/>
  <c r="M19" i="4697"/>
  <c r="M16" i="4697"/>
  <c r="M15" i="4697"/>
  <c r="M12" i="4697"/>
  <c r="G31" i="4678"/>
  <c r="G29" i="4678"/>
  <c r="F31" i="4697"/>
  <c r="F30" i="4697"/>
  <c r="F28" i="4697"/>
  <c r="F26" i="4697"/>
  <c r="F24" i="4697"/>
  <c r="F22" i="4697"/>
  <c r="F20" i="4697"/>
  <c r="F18" i="4697"/>
  <c r="F16" i="4697"/>
  <c r="F14" i="4697"/>
  <c r="N13" i="4695"/>
  <c r="U13" i="4695"/>
  <c r="N14" i="4695"/>
  <c r="U14" i="4695"/>
  <c r="N15" i="4695"/>
  <c r="G14" i="4697" l="1"/>
  <c r="N14" i="4697"/>
  <c r="G13" i="4697"/>
  <c r="U13" i="4697"/>
  <c r="N21" i="4697"/>
  <c r="N32" i="4696"/>
  <c r="N32" i="4695"/>
  <c r="G32" i="4695"/>
  <c r="N29" i="4697"/>
  <c r="G15" i="4697"/>
  <c r="G16" i="4697"/>
  <c r="U28" i="4697"/>
  <c r="G28" i="4697"/>
  <c r="G23" i="4697"/>
  <c r="G24" i="4697"/>
  <c r="G20" i="4697"/>
  <c r="U32" i="4696"/>
  <c r="N16" i="4697"/>
  <c r="N20" i="4697"/>
  <c r="N24" i="4697"/>
  <c r="G32" i="4696"/>
  <c r="U24" i="4697"/>
  <c r="N28" i="4697"/>
  <c r="U32" i="4694"/>
  <c r="N13" i="4697"/>
  <c r="N25" i="4697"/>
  <c r="N17" i="4697"/>
  <c r="N32" i="4694"/>
  <c r="G31" i="4697"/>
  <c r="G32" i="4694"/>
  <c r="G27" i="4697"/>
  <c r="G19" i="4697"/>
  <c r="G30" i="4697"/>
  <c r="U15" i="4697"/>
  <c r="U18" i="4697"/>
  <c r="U21" i="4697"/>
  <c r="U23" i="4697"/>
  <c r="U26" i="4697"/>
  <c r="U29" i="4697"/>
  <c r="U20" i="4697"/>
  <c r="U16" i="4697"/>
  <c r="U14" i="4697"/>
  <c r="U17" i="4697"/>
  <c r="U19" i="4697"/>
  <c r="U22" i="4697"/>
  <c r="U25" i="4697"/>
  <c r="U27" i="4697"/>
  <c r="N12" i="4697"/>
  <c r="N30" i="4697"/>
  <c r="N26" i="4697"/>
  <c r="N22" i="4697"/>
  <c r="N18" i="4697"/>
  <c r="N15" i="4697"/>
  <c r="N19" i="4697"/>
  <c r="N23" i="4697"/>
  <c r="N27" i="4697"/>
  <c r="N31" i="4697"/>
  <c r="G29" i="4697"/>
  <c r="G25" i="4697"/>
  <c r="G21" i="4697"/>
  <c r="G17" i="4697"/>
  <c r="N10" i="4697"/>
  <c r="N11" i="4697"/>
  <c r="G18" i="4697"/>
  <c r="G22" i="4697"/>
  <c r="G26" i="4697"/>
  <c r="U32" i="4695"/>
  <c r="N32" i="4697" l="1"/>
  <c r="U32" i="4697"/>
  <c r="G32" i="4697"/>
  <c r="C5" i="4689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J26" i="4689" s="1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M10" i="4678"/>
  <c r="F10" i="4678"/>
  <c r="G13" i="4678" s="1"/>
  <c r="J40" i="4689" l="1"/>
  <c r="J28" i="4689"/>
  <c r="J22" i="4689"/>
  <c r="J24" i="4689"/>
  <c r="J20" i="4689"/>
  <c r="J13" i="4689"/>
  <c r="J10" i="4689"/>
  <c r="J37" i="4689"/>
  <c r="J32" i="4689"/>
  <c r="J30" i="4689"/>
  <c r="J31" i="4689"/>
  <c r="J33" i="4689"/>
  <c r="J23" i="4689"/>
  <c r="J14" i="4689"/>
  <c r="N11" i="4678"/>
  <c r="N12" i="4678"/>
  <c r="N13" i="4678"/>
  <c r="N10" i="4678"/>
  <c r="U32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<sst xmlns="http://schemas.openxmlformats.org/spreadsheetml/2006/main" count="736" uniqueCount="138">
  <si>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</si>
  <si>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</si>
  <si>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</si>
  <si>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</si>
  <si>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</si>
  <si>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</si>
  <si>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</si>
  <si>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</si>
  <si>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</si>
  <si>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</si>
  <si>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</si>
  <si>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</si>
  <si>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</si>
  <si>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</si>
  <si>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</si>
  <si>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</si>
  <si>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</si>
  <si>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</si>
  <si>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</si>
  <si>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</si>
  <si>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</si>
  <si>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</si>
  <si>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</si>
  <si>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</si>
  <si>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</si>
  <si>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</si>
  <si>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</si>
  <si>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</si>
  <si>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</si>
  <si>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</si>
  <si>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</si>
  <si>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</si>
  <si>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</si>
  <si>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</si>
  <si>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</si>
  <si>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</si>
  <si>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</si>
  <si>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</si>
  <si>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</si>
  <si>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</si>
  <si>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</si>
  <si>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</si>
  <si>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</si>
  <si>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</si>
  <si>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</si>
  <si>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</si>
  <si>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</si>
  <si>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</si>
  <si>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</si>
  <si>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</si>
  <si>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</si>
  <si>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</si>
  <si>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</si>
  <si>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</si>
  <si>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</si>
  <si>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</si>
  <si>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</si>
  <si>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</si>
  <si>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</si>
  <si>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</si>
  <si>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</si>
  <si>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</si>
  <si>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</si>
  <si>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</si>
  <si>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</si>
  <si>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</si>
  <si>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</si>
  <si>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</si>
  <si>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</si>
  <si>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</si>
  <si>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</si>
  <si>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</si>
  <si>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</si>
  <si>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</si>
  <si>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</si>
  <si>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</si>
  <si>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</si>
  <si>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</si>
  <si>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</si>
  <si>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</si>
  <si>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</si>
  <si>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</si>
  <si>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</si>
  <si>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</si>
  <si>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</si>
  <si>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</si>
  <si>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</si>
  <si>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</si>
  <si>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</si>
  <si>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</si>
  <si>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</si>
  <si>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</si>
  <si>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</si>
  <si>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</si>
  <si>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</si>
  <si>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</si>
  <si>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</si>
  <si>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</si>
  <si>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</si>
  <si>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</si>
  <si>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</si>
  <si>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</si>
  <si>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</si>
  <si>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</si>
  <si>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</si>
  <si>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</si>
  <si>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</si>
  <si>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</si>
  <si>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</si>
  <si>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</si>
  <si>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</si>
  <si>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</si>
  <si>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</si>
  <si>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</si>
  <si>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</si>
  <si>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</si>
  <si>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</si>
  <si>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</si>
  <si>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</si>
  <si>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</si>
  <si>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</si>
  <si>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</si>
  <si>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</si>
  <si>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</si>
  <si>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</si>
  <si>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</si>
  <si>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</si>
  <si>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</si>
  <si>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JULIO VASQUEZ</t>
  </si>
  <si>
    <t>9:30 - 10:30</t>
  </si>
  <si>
    <t>7:00 - 8:00</t>
  </si>
  <si>
    <t>9:00 - 10:00</t>
  </si>
  <si>
    <t>12:00 - 13:00</t>
  </si>
  <si>
    <t>CL 4 - CR 38</t>
  </si>
  <si>
    <t>IVAN FONSECA</t>
  </si>
  <si>
    <t>14:00 - 15:00</t>
  </si>
  <si>
    <t>JHONY NAVARRO</t>
  </si>
  <si>
    <t>8:00 - 9:00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</si>
</sst>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20" fontId="7" fillId="0" borderId="6" xfId="0" applyNumberFormat="1" applyFont="1" applyBorder="1" applyAlignment="1" applyProtection="1">
      <alignment horizontal="center" vertical="center" wrapText="1"/>
    </xf>
    <xf numFmtId="20" fontId="7" fillId="0" borderId="20" xfId="0" applyNumberFormat="1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/>
    </xf>
    <xf numFmtId="1" fontId="2" fillId="0" borderId="11" xfId="0" applyNumberFormat="1" applyFont="1" applyBorder="1" applyAlignment="1" applyProtection="1">
      <alignment horizontal="center" vertical="center" wrapText="1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1" xfId="0" applyNumberFormat="1" applyFont="1" applyBorder="1" applyAlignment="1" applyProtection="1">
      <alignment horizontal="center" vertical="center"/>
    </xf>
    <xf numFmtId="20" fontId="7" fillId="0" borderId="22" xfId="0" applyNumberFormat="1" applyFont="1" applyBorder="1" applyAlignment="1" applyProtection="1">
      <alignment horizontal="center" vertical="center" wrapText="1"/>
    </xf>
    <xf numFmtId="1" fontId="2" fillId="0" borderId="23" xfId="0" applyNumberFormat="1" applyFont="1" applyBorder="1" applyAlignment="1" applyProtection="1">
      <alignment horizontal="center" vertic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6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7" xfId="0" applyNumberFormat="1" applyFont="1" applyBorder="1" applyAlignment="1" applyProtection="1">
      <alignment horizontal="center" vertical="center"/>
    </xf>
    <xf numFmtId="20" fontId="7" fillId="0" borderId="28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1" fontId="2" fillId="0" borderId="29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143</c:v>
                </c:pt>
                <c:pt idx="5">
                  <c:v>139</c:v>
                </c:pt>
                <c:pt idx="6">
                  <c:v>102.5</c:v>
                </c:pt>
                <c:pt idx="7">
                  <c:v>74</c:v>
                </c:pt>
                <c:pt idx="8">
                  <c:v>108.5</c:v>
                </c:pt>
                <c:pt idx="9">
                  <c:v>87.5</c:v>
                </c:pt>
                <c:pt idx="10">
                  <c:v>79</c:v>
                </c:pt>
                <c:pt idx="11">
                  <c:v>69.5</c:v>
                </c:pt>
                <c:pt idx="12">
                  <c:v>83</c:v>
                </c:pt>
                <c:pt idx="13">
                  <c:v>80</c:v>
                </c:pt>
                <c:pt idx="14">
                  <c:v>154.5</c:v>
                </c:pt>
                <c:pt idx="15">
                  <c:v>116</c:v>
                </c:pt>
                <c:pt idx="16">
                  <c:v>108</c:v>
                </c:pt>
                <c:pt idx="17">
                  <c:v>126.5</c:v>
                </c:pt>
                <c:pt idx="18">
                  <c:v>0</c:v>
                </c:pt>
                <c:pt idx="19">
                  <c:v>0</c:v>
                </c:pt>
                <c:pt idx="20">
                  <c:v>77</c:v>
                </c:pt>
                <c:pt idx="21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84320"/>
        <c:axId val="75391744"/>
      </c:barChart>
      <c:catAx>
        <c:axId val="75384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91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84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1.5</c:v>
                </c:pt>
                <c:pt idx="5">
                  <c:v>4.5</c:v>
                </c:pt>
                <c:pt idx="6">
                  <c:v>14</c:v>
                </c:pt>
                <c:pt idx="7">
                  <c:v>22.5</c:v>
                </c:pt>
                <c:pt idx="8">
                  <c:v>33.5</c:v>
                </c:pt>
                <c:pt idx="9">
                  <c:v>25</c:v>
                </c:pt>
                <c:pt idx="10">
                  <c:v>24.5</c:v>
                </c:pt>
                <c:pt idx="11">
                  <c:v>28.5</c:v>
                </c:pt>
                <c:pt idx="12">
                  <c:v>28</c:v>
                </c:pt>
                <c:pt idx="13">
                  <c:v>20.5</c:v>
                </c:pt>
                <c:pt idx="14">
                  <c:v>21.5</c:v>
                </c:pt>
                <c:pt idx="15">
                  <c:v>12</c:v>
                </c:pt>
                <c:pt idx="16">
                  <c:v>21.5</c:v>
                </c:pt>
                <c:pt idx="17">
                  <c:v>10</c:v>
                </c:pt>
                <c:pt idx="18">
                  <c:v>0</c:v>
                </c:pt>
                <c:pt idx="19">
                  <c:v>0</c:v>
                </c:pt>
                <c:pt idx="20">
                  <c:v>18.5</c:v>
                </c:pt>
                <c:pt idx="21">
                  <c:v>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688064"/>
        <c:axId val="83691392"/>
      </c:barChart>
      <c:catAx>
        <c:axId val="8368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91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8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19</c:v>
                </c:pt>
                <c:pt idx="1">
                  <c:v>30</c:v>
                </c:pt>
                <c:pt idx="2">
                  <c:v>37.5</c:v>
                </c:pt>
                <c:pt idx="3">
                  <c:v>25.5</c:v>
                </c:pt>
                <c:pt idx="4">
                  <c:v>32.5</c:v>
                </c:pt>
                <c:pt idx="5">
                  <c:v>37.5</c:v>
                </c:pt>
                <c:pt idx="6">
                  <c:v>27</c:v>
                </c:pt>
                <c:pt idx="7">
                  <c:v>21.5</c:v>
                </c:pt>
                <c:pt idx="8">
                  <c:v>22.5</c:v>
                </c:pt>
                <c:pt idx="9">
                  <c:v>16.5</c:v>
                </c:pt>
                <c:pt idx="10">
                  <c:v>21.5</c:v>
                </c:pt>
                <c:pt idx="11">
                  <c:v>31</c:v>
                </c:pt>
                <c:pt idx="12">
                  <c:v>20</c:v>
                </c:pt>
                <c:pt idx="13">
                  <c:v>27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719296"/>
        <c:axId val="83759488"/>
      </c:barChart>
      <c:catAx>
        <c:axId val="8371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3759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3759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19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770368"/>
        <c:axId val="83777792"/>
      </c:barChart>
      <c:catAx>
        <c:axId val="8377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7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777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70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1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144.5</c:v>
                </c:pt>
                <c:pt idx="5">
                  <c:v>143.5</c:v>
                </c:pt>
                <c:pt idx="6">
                  <c:v>116.5</c:v>
                </c:pt>
                <c:pt idx="7">
                  <c:v>96.5</c:v>
                </c:pt>
                <c:pt idx="8">
                  <c:v>142</c:v>
                </c:pt>
                <c:pt idx="9">
                  <c:v>112.5</c:v>
                </c:pt>
                <c:pt idx="10">
                  <c:v>103.5</c:v>
                </c:pt>
                <c:pt idx="11">
                  <c:v>98</c:v>
                </c:pt>
                <c:pt idx="12">
                  <c:v>111</c:v>
                </c:pt>
                <c:pt idx="13">
                  <c:v>100.5</c:v>
                </c:pt>
                <c:pt idx="14">
                  <c:v>176</c:v>
                </c:pt>
                <c:pt idx="15">
                  <c:v>128</c:v>
                </c:pt>
                <c:pt idx="16">
                  <c:v>129.5</c:v>
                </c:pt>
                <c:pt idx="17">
                  <c:v>136.5</c:v>
                </c:pt>
                <c:pt idx="18">
                  <c:v>0</c:v>
                </c:pt>
                <c:pt idx="19">
                  <c:v>0</c:v>
                </c:pt>
                <c:pt idx="20">
                  <c:v>95.5</c:v>
                </c:pt>
                <c:pt idx="21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211584"/>
        <c:axId val="90580096"/>
      </c:barChart>
      <c:catAx>
        <c:axId val="8421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058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580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211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108</c:v>
                </c:pt>
                <c:pt idx="1">
                  <c:v>121.5</c:v>
                </c:pt>
                <c:pt idx="2">
                  <c:v>99</c:v>
                </c:pt>
                <c:pt idx="3">
                  <c:v>112</c:v>
                </c:pt>
                <c:pt idx="4">
                  <c:v>151.5</c:v>
                </c:pt>
                <c:pt idx="5">
                  <c:v>56.5</c:v>
                </c:pt>
                <c:pt idx="6">
                  <c:v>107</c:v>
                </c:pt>
                <c:pt idx="7">
                  <c:v>86</c:v>
                </c:pt>
                <c:pt idx="8">
                  <c:v>108.5</c:v>
                </c:pt>
                <c:pt idx="9">
                  <c:v>117.5</c:v>
                </c:pt>
                <c:pt idx="10">
                  <c:v>105</c:v>
                </c:pt>
                <c:pt idx="11">
                  <c:v>146.5</c:v>
                </c:pt>
                <c:pt idx="12">
                  <c:v>109</c:v>
                </c:pt>
                <c:pt idx="13">
                  <c:v>137.5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0616192"/>
        <c:axId val="90619264"/>
      </c:barChart>
      <c:catAx>
        <c:axId val="9061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906192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0619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061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89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889664"/>
        <c:axId val="95917568"/>
      </c:barChart>
      <c:catAx>
        <c:axId val="9588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91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917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0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889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89</c:v>
                </c:pt>
                <c:pt idx="1">
                  <c:v>91.5</c:v>
                </c:pt>
                <c:pt idx="2">
                  <c:v>61.5</c:v>
                </c:pt>
                <c:pt idx="3">
                  <c:v>86.5</c:v>
                </c:pt>
                <c:pt idx="4">
                  <c:v>119</c:v>
                </c:pt>
                <c:pt idx="5">
                  <c:v>19</c:v>
                </c:pt>
                <c:pt idx="6">
                  <c:v>80</c:v>
                </c:pt>
                <c:pt idx="7">
                  <c:v>64.5</c:v>
                </c:pt>
                <c:pt idx="8">
                  <c:v>86</c:v>
                </c:pt>
                <c:pt idx="9">
                  <c:v>101</c:v>
                </c:pt>
                <c:pt idx="10">
                  <c:v>83.5</c:v>
                </c:pt>
                <c:pt idx="11">
                  <c:v>115.5</c:v>
                </c:pt>
                <c:pt idx="12">
                  <c:v>89</c:v>
                </c:pt>
                <c:pt idx="13">
                  <c:v>110.5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091392"/>
        <c:axId val="76094464"/>
      </c:barChart>
      <c:catAx>
        <c:axId val="7609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0944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6094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91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09696"/>
        <c:axId val="76149888"/>
      </c:barChart>
      <c:catAx>
        <c:axId val="7610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49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09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95264"/>
        <c:axId val="76398592"/>
      </c:barChart>
      <c:catAx>
        <c:axId val="7639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98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98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9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09856"/>
        <c:axId val="76433664"/>
      </c:barChart>
      <c:catAx>
        <c:axId val="7640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4336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643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09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52992"/>
        <c:axId val="77545856"/>
      </c:barChart>
      <c:catAx>
        <c:axId val="7645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4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54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5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303808"/>
        <c:axId val="83339904"/>
      </c:barChart>
      <c:catAx>
        <c:axId val="8330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3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339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0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371904"/>
        <c:axId val="83387520"/>
      </c:barChart>
      <c:catAx>
        <c:axId val="8337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33875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3387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7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419136"/>
        <c:axId val="83422208"/>
      </c:barChart>
      <c:catAx>
        <c:axId val="8341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42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422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41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57151</xdr:colOff>
      <xdr:row>36</xdr:row>
      <xdr:rowOff>9526</xdr:rowOff>
    </xdr:from>
    <xdr:to>
      <xdr:col>21</xdr:col>
      <xdr:colOff>28576</xdr:colOff>
      <xdr:row>44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1" zoomScaleNormal="100" workbookViewId="0">
      <selection activeCell="W36" sqref="W3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54</v>
      </c>
      <c r="B4" s="117"/>
      <c r="C4" s="117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8" t="s">
        <v>56</v>
      </c>
      <c r="B5" s="118"/>
      <c r="C5" s="118"/>
      <c r="D5" s="122" t="s">
        <v>133</v>
      </c>
      <c r="E5" s="122"/>
      <c r="F5" s="122"/>
      <c r="G5" s="122"/>
      <c r="H5" s="122"/>
      <c r="I5" s="118" t="s">
        <v>53</v>
      </c>
      <c r="J5" s="118"/>
      <c r="K5" s="118"/>
      <c r="L5" s="123"/>
      <c r="M5" s="123"/>
      <c r="N5" s="123"/>
      <c r="O5" s="9"/>
      <c r="P5" s="118" t="s">
        <v>57</v>
      </c>
      <c r="Q5" s="118"/>
      <c r="R5" s="118"/>
      <c r="S5" s="121" t="s">
        <v>61</v>
      </c>
      <c r="T5" s="121"/>
      <c r="U5" s="121"/>
    </row>
    <row r="6" spans="1:21" ht="12.75" customHeight="1" x14ac:dyDescent="0.2">
      <c r="A6" s="118" t="s">
        <v>55</v>
      </c>
      <c r="B6" s="118"/>
      <c r="C6" s="118"/>
      <c r="D6" s="119" t="s">
        <v>134</v>
      </c>
      <c r="E6" s="119"/>
      <c r="F6" s="119"/>
      <c r="G6" s="119"/>
      <c r="H6" s="119"/>
      <c r="I6" s="118" t="s">
        <v>59</v>
      </c>
      <c r="J6" s="118"/>
      <c r="K6" s="118"/>
      <c r="L6" s="124">
        <v>2</v>
      </c>
      <c r="M6" s="124"/>
      <c r="N6" s="124"/>
      <c r="O6" s="36"/>
      <c r="P6" s="118" t="s">
        <v>58</v>
      </c>
      <c r="Q6" s="118"/>
      <c r="R6" s="118"/>
      <c r="S6" s="132">
        <v>44181</v>
      </c>
      <c r="T6" s="132"/>
      <c r="U6" s="132"/>
    </row>
    <row r="7" spans="1:21" ht="11.25" customHeight="1" x14ac:dyDescent="0.2">
      <c r="A7" s="10"/>
      <c r="B7" s="8"/>
      <c r="C7" s="8"/>
      <c r="D7" s="8"/>
      <c r="E7" s="131"/>
      <c r="F7" s="131"/>
      <c r="G7" s="131"/>
      <c r="H7" s="131"/>
      <c r="I7" s="131"/>
      <c r="J7" s="131"/>
      <c r="K7" s="131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5" t="s">
        <v>36</v>
      </c>
      <c r="B8" s="128" t="s">
        <v>34</v>
      </c>
      <c r="C8" s="129"/>
      <c r="D8" s="129"/>
      <c r="E8" s="130"/>
      <c r="F8" s="125" t="s">
        <v>35</v>
      </c>
      <c r="G8" s="125" t="s">
        <v>37</v>
      </c>
      <c r="H8" s="125" t="s">
        <v>36</v>
      </c>
      <c r="I8" s="128" t="s">
        <v>34</v>
      </c>
      <c r="J8" s="129"/>
      <c r="K8" s="129"/>
      <c r="L8" s="130"/>
      <c r="M8" s="125" t="s">
        <v>35</v>
      </c>
      <c r="N8" s="125" t="s">
        <v>37</v>
      </c>
      <c r="O8" s="125" t="s">
        <v>36</v>
      </c>
      <c r="P8" s="128" t="s">
        <v>34</v>
      </c>
      <c r="Q8" s="129"/>
      <c r="R8" s="129"/>
      <c r="S8" s="130"/>
      <c r="T8" s="125" t="s">
        <v>35</v>
      </c>
      <c r="U8" s="125" t="s">
        <v>37</v>
      </c>
    </row>
    <row r="9" spans="1:21" ht="12" customHeight="1" thickBot="1" x14ac:dyDescent="0.25">
      <c r="A9" s="127"/>
      <c r="B9" s="12" t="s">
        <v>52</v>
      </c>
      <c r="C9" s="12" t="s">
        <v>0</v>
      </c>
      <c r="D9" s="12" t="s">
        <v>2</v>
      </c>
      <c r="E9" s="13" t="s">
        <v>3</v>
      </c>
      <c r="F9" s="127"/>
      <c r="G9" s="127"/>
      <c r="H9" s="127"/>
      <c r="I9" s="14" t="s">
        <v>52</v>
      </c>
      <c r="J9" s="14" t="s">
        <v>0</v>
      </c>
      <c r="K9" s="12" t="s">
        <v>2</v>
      </c>
      <c r="L9" s="13" t="s">
        <v>3</v>
      </c>
      <c r="M9" s="127"/>
      <c r="N9" s="127"/>
      <c r="O9" s="127"/>
      <c r="P9" s="14" t="s">
        <v>52</v>
      </c>
      <c r="Q9" s="14" t="s">
        <v>0</v>
      </c>
      <c r="R9" s="12" t="s">
        <v>2</v>
      </c>
      <c r="S9" s="13" t="s">
        <v>3</v>
      </c>
      <c r="T9" s="127"/>
      <c r="U9" s="126"/>
    </row>
    <row r="10" spans="1:21" ht="24" customHeight="1" x14ac:dyDescent="0.2">
      <c r="A10" s="105" t="s">
        <v>118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19</v>
      </c>
      <c r="J10" s="93">
        <v>21</v>
      </c>
      <c r="K10" s="93">
        <v>8</v>
      </c>
      <c r="L10" s="93">
        <v>17</v>
      </c>
      <c r="M10" s="107">
        <f t="shared" ref="M10:M31" si="1">I10*0.5+J10*1+K10*2+L10*2.5</f>
        <v>89</v>
      </c>
      <c r="N10" s="30">
        <f>F29+F30+F31+M10</f>
        <v>250.5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119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12</v>
      </c>
      <c r="J11" s="102">
        <v>23</v>
      </c>
      <c r="K11" s="102">
        <v>5</v>
      </c>
      <c r="L11" s="102">
        <v>21</v>
      </c>
      <c r="M11" s="6">
        <f t="shared" si="1"/>
        <v>91.5</v>
      </c>
      <c r="N11" s="103">
        <f>M11+M10+F31+F30</f>
        <v>342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99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10</v>
      </c>
      <c r="J12" s="102">
        <v>11</v>
      </c>
      <c r="K12" s="102">
        <v>4</v>
      </c>
      <c r="L12" s="102">
        <v>15</v>
      </c>
      <c r="M12" s="6">
        <f t="shared" si="1"/>
        <v>61.5</v>
      </c>
      <c r="N12" s="103">
        <f>M12+M11+M10+F31</f>
        <v>326.5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100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12</v>
      </c>
      <c r="J13" s="39">
        <v>17</v>
      </c>
      <c r="K13" s="39">
        <v>8</v>
      </c>
      <c r="L13" s="39">
        <v>19</v>
      </c>
      <c r="M13" s="6">
        <f t="shared" si="1"/>
        <v>86.5</v>
      </c>
      <c r="N13" s="2">
        <f>M13+M12+M11+M10</f>
        <v>328.5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101</v>
      </c>
      <c r="B14" s="102">
        <v>28</v>
      </c>
      <c r="C14" s="102">
        <v>19</v>
      </c>
      <c r="D14" s="102">
        <v>25</v>
      </c>
      <c r="E14" s="102">
        <v>24</v>
      </c>
      <c r="F14" s="108">
        <f t="shared" si="0"/>
        <v>143</v>
      </c>
      <c r="G14" s="103">
        <f t="shared" ref="G14:G31" si="3">F14+F13+F12+F11</f>
        <v>143</v>
      </c>
      <c r="H14" s="15" t="s">
        <v>7</v>
      </c>
      <c r="I14" s="39">
        <v>19</v>
      </c>
      <c r="J14" s="39">
        <v>24</v>
      </c>
      <c r="K14" s="39">
        <v>9</v>
      </c>
      <c r="L14" s="39">
        <v>27</v>
      </c>
      <c r="M14" s="6">
        <f t="shared" si="1"/>
        <v>119</v>
      </c>
      <c r="N14" s="2">
        <f t="shared" ref="N14:N31" si="4">M14+M13+M12+M11</f>
        <v>358.5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102</v>
      </c>
      <c r="B15" s="39">
        <v>21</v>
      </c>
      <c r="C15" s="39">
        <v>17</v>
      </c>
      <c r="D15" s="39">
        <v>22</v>
      </c>
      <c r="E15" s="39">
        <v>27</v>
      </c>
      <c r="F15" s="6">
        <f t="shared" si="0"/>
        <v>139</v>
      </c>
      <c r="G15" s="2">
        <f t="shared" si="3"/>
        <v>282</v>
      </c>
      <c r="H15" s="15" t="s">
        <v>9</v>
      </c>
      <c r="I15" s="39">
        <v>7</v>
      </c>
      <c r="J15" s="39">
        <v>4</v>
      </c>
      <c r="K15" s="39">
        <v>2</v>
      </c>
      <c r="L15" s="39">
        <v>3</v>
      </c>
      <c r="M15" s="6">
        <f t="shared" si="1"/>
        <v>19</v>
      </c>
      <c r="N15" s="2">
        <f t="shared" si="4"/>
        <v>286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14</v>
      </c>
      <c r="C16" s="39">
        <v>24</v>
      </c>
      <c r="D16" s="39">
        <v>17</v>
      </c>
      <c r="E16" s="39">
        <v>15</v>
      </c>
      <c r="F16" s="6">
        <f t="shared" si="0"/>
        <v>102.5</v>
      </c>
      <c r="G16" s="2">
        <f t="shared" si="3"/>
        <v>384.5</v>
      </c>
      <c r="H16" s="15" t="s">
        <v>12</v>
      </c>
      <c r="I16" s="39">
        <v>18</v>
      </c>
      <c r="J16" s="39">
        <v>8</v>
      </c>
      <c r="K16" s="39">
        <v>4</v>
      </c>
      <c r="L16" s="39">
        <v>22</v>
      </c>
      <c r="M16" s="6">
        <f t="shared" si="1"/>
        <v>80</v>
      </c>
      <c r="N16" s="2">
        <f t="shared" si="4"/>
        <v>304.5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6</v>
      </c>
      <c r="C17" s="39">
        <v>27</v>
      </c>
      <c r="D17" s="39">
        <v>7</v>
      </c>
      <c r="E17" s="39">
        <v>12</v>
      </c>
      <c r="F17" s="6">
        <f t="shared" si="0"/>
        <v>74</v>
      </c>
      <c r="G17" s="2">
        <f t="shared" si="3"/>
        <v>458.5</v>
      </c>
      <c r="H17" s="15" t="s">
        <v>15</v>
      </c>
      <c r="I17" s="39">
        <v>22</v>
      </c>
      <c r="J17" s="39">
        <v>6</v>
      </c>
      <c r="K17" s="39">
        <v>5</v>
      </c>
      <c r="L17" s="39">
        <v>15</v>
      </c>
      <c r="M17" s="6">
        <f t="shared" si="1"/>
        <v>64.5</v>
      </c>
      <c r="N17" s="2">
        <f t="shared" si="4"/>
        <v>282.5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8</v>
      </c>
      <c r="C18" s="39">
        <v>18</v>
      </c>
      <c r="D18" s="39">
        <v>17</v>
      </c>
      <c r="E18" s="39">
        <v>21</v>
      </c>
      <c r="F18" s="6">
        <f t="shared" si="0"/>
        <v>108.5</v>
      </c>
      <c r="G18" s="2">
        <f t="shared" si="3"/>
        <v>424</v>
      </c>
      <c r="H18" s="15" t="s">
        <v>18</v>
      </c>
      <c r="I18" s="39">
        <v>30</v>
      </c>
      <c r="J18" s="39">
        <v>17</v>
      </c>
      <c r="K18" s="39">
        <v>7</v>
      </c>
      <c r="L18" s="39">
        <v>16</v>
      </c>
      <c r="M18" s="6">
        <f t="shared" si="1"/>
        <v>86</v>
      </c>
      <c r="N18" s="2">
        <f t="shared" si="4"/>
        <v>249.5</v>
      </c>
      <c r="O18" s="15" t="s">
        <v>111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9</v>
      </c>
      <c r="C19" s="39">
        <v>21</v>
      </c>
      <c r="D19" s="39">
        <v>11</v>
      </c>
      <c r="E19" s="39">
        <v>16</v>
      </c>
      <c r="F19" s="6">
        <f t="shared" si="0"/>
        <v>87.5</v>
      </c>
      <c r="G19" s="2">
        <f t="shared" si="3"/>
        <v>372.5</v>
      </c>
      <c r="H19" s="15" t="s">
        <v>20</v>
      </c>
      <c r="I19" s="39">
        <v>21</v>
      </c>
      <c r="J19" s="39">
        <v>24</v>
      </c>
      <c r="K19" s="39">
        <v>7</v>
      </c>
      <c r="L19" s="39">
        <v>21</v>
      </c>
      <c r="M19" s="6">
        <f t="shared" si="1"/>
        <v>101</v>
      </c>
      <c r="N19" s="2">
        <f t="shared" si="4"/>
        <v>331.5</v>
      </c>
      <c r="O19" s="15" t="s">
        <v>112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8</v>
      </c>
      <c r="C20" s="39">
        <v>24</v>
      </c>
      <c r="D20" s="39">
        <v>8</v>
      </c>
      <c r="E20" s="39">
        <v>14</v>
      </c>
      <c r="F20" s="6">
        <f t="shared" si="0"/>
        <v>79</v>
      </c>
      <c r="G20" s="2">
        <f t="shared" si="3"/>
        <v>349</v>
      </c>
      <c r="H20" s="15" t="s">
        <v>22</v>
      </c>
      <c r="I20" s="39">
        <v>8</v>
      </c>
      <c r="J20" s="39">
        <v>10</v>
      </c>
      <c r="K20" s="39">
        <v>11</v>
      </c>
      <c r="L20" s="39">
        <v>19</v>
      </c>
      <c r="M20" s="6">
        <f t="shared" si="1"/>
        <v>83.5</v>
      </c>
      <c r="N20" s="2">
        <f t="shared" si="4"/>
        <v>335</v>
      </c>
      <c r="O20" s="15" t="s">
        <v>113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10</v>
      </c>
      <c r="C21" s="39">
        <v>21</v>
      </c>
      <c r="D21" s="39">
        <v>8</v>
      </c>
      <c r="E21" s="39">
        <v>11</v>
      </c>
      <c r="F21" s="6">
        <f t="shared" si="0"/>
        <v>69.5</v>
      </c>
      <c r="G21" s="2">
        <f t="shared" si="3"/>
        <v>344.5</v>
      </c>
      <c r="H21" s="15" t="s">
        <v>24</v>
      </c>
      <c r="I21" s="39">
        <v>31</v>
      </c>
      <c r="J21" s="39">
        <v>22</v>
      </c>
      <c r="K21" s="39">
        <v>9</v>
      </c>
      <c r="L21" s="39">
        <v>24</v>
      </c>
      <c r="M21" s="6">
        <f t="shared" si="1"/>
        <v>115.5</v>
      </c>
      <c r="N21" s="2">
        <f t="shared" si="4"/>
        <v>386</v>
      </c>
      <c r="O21" s="15" t="s">
        <v>114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9</v>
      </c>
      <c r="C22" s="39">
        <v>12</v>
      </c>
      <c r="D22" s="39">
        <v>7</v>
      </c>
      <c r="E22" s="39">
        <v>21</v>
      </c>
      <c r="F22" s="6">
        <f t="shared" si="0"/>
        <v>83</v>
      </c>
      <c r="G22" s="2">
        <f t="shared" si="3"/>
        <v>319</v>
      </c>
      <c r="H22" s="15" t="s">
        <v>25</v>
      </c>
      <c r="I22" s="39">
        <v>12</v>
      </c>
      <c r="J22" s="39">
        <v>24</v>
      </c>
      <c r="K22" s="39">
        <v>12</v>
      </c>
      <c r="L22" s="39">
        <v>14</v>
      </c>
      <c r="M22" s="6">
        <f t="shared" si="1"/>
        <v>89</v>
      </c>
      <c r="N22" s="2">
        <f t="shared" si="4"/>
        <v>389</v>
      </c>
      <c r="O22" s="15" t="s">
        <v>120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17</v>
      </c>
      <c r="C23" s="39">
        <v>16</v>
      </c>
      <c r="D23" s="39">
        <v>9</v>
      </c>
      <c r="E23" s="39">
        <v>15</v>
      </c>
      <c r="F23" s="6">
        <f t="shared" si="0"/>
        <v>80</v>
      </c>
      <c r="G23" s="2">
        <f t="shared" si="3"/>
        <v>311.5</v>
      </c>
      <c r="H23" s="15" t="s">
        <v>26</v>
      </c>
      <c r="I23" s="40">
        <v>17</v>
      </c>
      <c r="J23" s="40">
        <v>29</v>
      </c>
      <c r="K23" s="40">
        <v>9</v>
      </c>
      <c r="L23" s="40">
        <v>22</v>
      </c>
      <c r="M23" s="7">
        <f t="shared" si="1"/>
        <v>110.5</v>
      </c>
      <c r="N23" s="3">
        <f t="shared" si="4"/>
        <v>398.5</v>
      </c>
      <c r="O23" s="15" t="s">
        <v>121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44</v>
      </c>
      <c r="C24" s="39">
        <v>21</v>
      </c>
      <c r="D24" s="39">
        <v>12</v>
      </c>
      <c r="E24" s="39">
        <v>35</v>
      </c>
      <c r="F24" s="6">
        <f t="shared" si="0"/>
        <v>154.5</v>
      </c>
      <c r="G24" s="2">
        <f t="shared" si="3"/>
        <v>387</v>
      </c>
      <c r="H24" s="15" t="s">
        <v>107</v>
      </c>
      <c r="I24" s="102"/>
      <c r="J24" s="102"/>
      <c r="K24" s="102"/>
      <c r="L24" s="102"/>
      <c r="M24" s="108">
        <f t="shared" si="1"/>
        <v>0</v>
      </c>
      <c r="N24" s="103">
        <f t="shared" si="4"/>
        <v>315</v>
      </c>
      <c r="O24" s="15" t="s">
        <v>122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18</v>
      </c>
      <c r="C25" s="39">
        <v>19</v>
      </c>
      <c r="D25" s="39">
        <v>9</v>
      </c>
      <c r="E25" s="39">
        <v>28</v>
      </c>
      <c r="F25" s="6">
        <f t="shared" si="0"/>
        <v>116</v>
      </c>
      <c r="G25" s="2">
        <f t="shared" si="3"/>
        <v>433.5</v>
      </c>
      <c r="H25" s="15" t="s">
        <v>108</v>
      </c>
      <c r="I25" s="39"/>
      <c r="J25" s="39"/>
      <c r="K25" s="39"/>
      <c r="L25" s="39"/>
      <c r="M25" s="6">
        <f t="shared" si="1"/>
        <v>0</v>
      </c>
      <c r="N25" s="2">
        <f t="shared" si="4"/>
        <v>199.5</v>
      </c>
      <c r="O25" s="15" t="s">
        <v>123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105</v>
      </c>
      <c r="B26" s="39">
        <v>23</v>
      </c>
      <c r="C26" s="39">
        <v>24</v>
      </c>
      <c r="D26" s="39">
        <v>10</v>
      </c>
      <c r="E26" s="39">
        <v>21</v>
      </c>
      <c r="F26" s="6">
        <f t="shared" si="0"/>
        <v>108</v>
      </c>
      <c r="G26" s="2">
        <f t="shared" si="3"/>
        <v>458.5</v>
      </c>
      <c r="H26" s="15" t="s">
        <v>109</v>
      </c>
      <c r="I26" s="39"/>
      <c r="J26" s="39"/>
      <c r="K26" s="39"/>
      <c r="L26" s="39"/>
      <c r="M26" s="6">
        <f t="shared" si="1"/>
        <v>0</v>
      </c>
      <c r="N26" s="2">
        <f t="shared" si="4"/>
        <v>110.5</v>
      </c>
      <c r="O26" s="15" t="s">
        <v>124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106</v>
      </c>
      <c r="B27" s="40">
        <v>18</v>
      </c>
      <c r="C27" s="40">
        <v>27</v>
      </c>
      <c r="D27" s="40">
        <v>14</v>
      </c>
      <c r="E27" s="40">
        <v>25</v>
      </c>
      <c r="F27" s="7">
        <f t="shared" si="0"/>
        <v>126.5</v>
      </c>
      <c r="G27" s="3">
        <f t="shared" si="3"/>
        <v>505</v>
      </c>
      <c r="H27" s="91" t="s">
        <v>110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125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103</v>
      </c>
      <c r="B28" s="102"/>
      <c r="C28" s="102"/>
      <c r="D28" s="102"/>
      <c r="E28" s="102"/>
      <c r="F28" s="108">
        <f t="shared" si="0"/>
        <v>0</v>
      </c>
      <c r="G28" s="103">
        <f t="shared" si="3"/>
        <v>350.5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126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104</v>
      </c>
      <c r="B29" s="39"/>
      <c r="C29" s="39"/>
      <c r="D29" s="39"/>
      <c r="E29" s="39"/>
      <c r="F29" s="6">
        <f t="shared" si="0"/>
        <v>0</v>
      </c>
      <c r="G29" s="2">
        <f t="shared" si="3"/>
        <v>234.5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127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v>18</v>
      </c>
      <c r="C30" s="39">
        <v>18</v>
      </c>
      <c r="D30" s="39">
        <v>10</v>
      </c>
      <c r="E30" s="39">
        <v>12</v>
      </c>
      <c r="F30" s="6">
        <f t="shared" si="0"/>
        <v>77</v>
      </c>
      <c r="G30" s="2">
        <f t="shared" si="3"/>
        <v>203.5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15</v>
      </c>
      <c r="C31" s="40">
        <v>26</v>
      </c>
      <c r="D31" s="40">
        <v>8</v>
      </c>
      <c r="E31" s="40">
        <v>14</v>
      </c>
      <c r="F31" s="7">
        <f t="shared" si="0"/>
        <v>84.5</v>
      </c>
      <c r="G31" s="3">
        <f t="shared" si="3"/>
        <v>161.5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12" t="s">
        <v>47</v>
      </c>
      <c r="B32" s="113"/>
      <c r="C32" s="109" t="s">
        <v>50</v>
      </c>
      <c r="D32" s="110"/>
      <c r="E32" s="110"/>
      <c r="F32" s="111"/>
      <c r="G32" s="44">
        <f>MAX(G13:G31)</f>
        <v>505</v>
      </c>
      <c r="H32" s="112" t="s">
        <v>48</v>
      </c>
      <c r="I32" s="113"/>
      <c r="J32" s="109" t="s">
        <v>50</v>
      </c>
      <c r="K32" s="110"/>
      <c r="L32" s="110"/>
      <c r="M32" s="111"/>
      <c r="N32" s="44">
        <f>MAX(N10:N31)</f>
        <v>398.5</v>
      </c>
      <c r="O32" s="112" t="s">
        <v>49</v>
      </c>
      <c r="P32" s="113"/>
      <c r="Q32" s="109" t="s">
        <v>50</v>
      </c>
      <c r="R32" s="110"/>
      <c r="S32" s="110"/>
      <c r="T32" s="111"/>
      <c r="U32" s="44">
        <f>MAX(U10:U29)</f>
        <v>0</v>
      </c>
    </row>
    <row r="33" spans="1:21" ht="15" customHeight="1" x14ac:dyDescent="0.2">
      <c r="A33" s="114"/>
      <c r="B33" s="115"/>
      <c r="C33" s="43" t="s">
        <v>62</v>
      </c>
      <c r="D33" s="45"/>
      <c r="E33" s="45"/>
      <c r="F33" s="46" t="s">
        <v>129</v>
      </c>
      <c r="G33" s="47"/>
      <c r="H33" s="114"/>
      <c r="I33" s="115"/>
      <c r="J33" s="43" t="s">
        <v>62</v>
      </c>
      <c r="K33" s="45"/>
      <c r="L33" s="45"/>
      <c r="M33" s="46" t="s">
        <v>135</v>
      </c>
      <c r="N33" s="47"/>
      <c r="O33" s="114"/>
      <c r="P33" s="115"/>
      <c r="Q33" s="43" t="s">
        <v>62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6" t="s">
        <v>51</v>
      </c>
      <c r="B35" s="116"/>
      <c r="C35" s="116"/>
      <c r="D35" s="116"/>
      <c r="E35" s="11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"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54</v>
      </c>
      <c r="B4" s="117"/>
      <c r="C4" s="117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8" t="s">
        <v>56</v>
      </c>
      <c r="B5" s="118"/>
      <c r="C5" s="118"/>
      <c r="D5" s="122" t="str">
        <f>'G-1'!D5:H5</f>
        <v>CL 4 - CR 38</v>
      </c>
      <c r="E5" s="122"/>
      <c r="F5" s="122"/>
      <c r="G5" s="122"/>
      <c r="H5" s="122"/>
      <c r="I5" s="118" t="s">
        <v>53</v>
      </c>
      <c r="J5" s="118"/>
      <c r="K5" s="118"/>
      <c r="L5" s="123">
        <f>'G-1'!L5:N5</f>
        <v>0</v>
      </c>
      <c r="M5" s="123"/>
      <c r="N5" s="123"/>
      <c r="O5" s="9"/>
      <c r="P5" s="118" t="s">
        <v>57</v>
      </c>
      <c r="Q5" s="118"/>
      <c r="R5" s="118"/>
      <c r="S5" s="121" t="s">
        <v>115</v>
      </c>
      <c r="T5" s="121"/>
      <c r="U5" s="121"/>
    </row>
    <row r="6" spans="1:21" ht="12.75" customHeight="1" x14ac:dyDescent="0.2">
      <c r="A6" s="118" t="s">
        <v>55</v>
      </c>
      <c r="B6" s="118"/>
      <c r="C6" s="118"/>
      <c r="D6" s="119"/>
      <c r="E6" s="119"/>
      <c r="F6" s="119"/>
      <c r="G6" s="119"/>
      <c r="H6" s="119"/>
      <c r="I6" s="118" t="s">
        <v>59</v>
      </c>
      <c r="J6" s="118"/>
      <c r="K6" s="118"/>
      <c r="L6" s="124">
        <v>2</v>
      </c>
      <c r="M6" s="124"/>
      <c r="N6" s="124"/>
      <c r="O6" s="36"/>
      <c r="P6" s="118" t="s">
        <v>58</v>
      </c>
      <c r="Q6" s="118"/>
      <c r="R6" s="118"/>
      <c r="S6" s="132">
        <f>'G-1'!S6:U6</f>
        <v>44181</v>
      </c>
      <c r="T6" s="132"/>
      <c r="U6" s="132"/>
    </row>
    <row r="7" spans="1:21" ht="11.25" customHeight="1" x14ac:dyDescent="0.2">
      <c r="A7" s="10"/>
      <c r="B7" s="8"/>
      <c r="C7" s="8"/>
      <c r="D7" s="8"/>
      <c r="E7" s="131"/>
      <c r="F7" s="131"/>
      <c r="G7" s="131"/>
      <c r="H7" s="131"/>
      <c r="I7" s="131"/>
      <c r="J7" s="131"/>
      <c r="K7" s="131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5" t="s">
        <v>36</v>
      </c>
      <c r="B8" s="128" t="s">
        <v>34</v>
      </c>
      <c r="C8" s="129"/>
      <c r="D8" s="129"/>
      <c r="E8" s="130"/>
      <c r="F8" s="125" t="s">
        <v>35</v>
      </c>
      <c r="G8" s="125" t="s">
        <v>37</v>
      </c>
      <c r="H8" s="125" t="s">
        <v>36</v>
      </c>
      <c r="I8" s="128" t="s">
        <v>34</v>
      </c>
      <c r="J8" s="129"/>
      <c r="K8" s="129"/>
      <c r="L8" s="130"/>
      <c r="M8" s="125" t="s">
        <v>35</v>
      </c>
      <c r="N8" s="125" t="s">
        <v>37</v>
      </c>
      <c r="O8" s="125" t="s">
        <v>36</v>
      </c>
      <c r="P8" s="128" t="s">
        <v>34</v>
      </c>
      <c r="Q8" s="129"/>
      <c r="R8" s="129"/>
      <c r="S8" s="130"/>
      <c r="T8" s="125" t="s">
        <v>35</v>
      </c>
      <c r="U8" s="125" t="s">
        <v>37</v>
      </c>
    </row>
    <row r="9" spans="1:21" ht="12" customHeight="1" thickBot="1" x14ac:dyDescent="0.25">
      <c r="A9" s="127"/>
      <c r="B9" s="12" t="s">
        <v>52</v>
      </c>
      <c r="C9" s="12" t="s">
        <v>0</v>
      </c>
      <c r="D9" s="12" t="s">
        <v>2</v>
      </c>
      <c r="E9" s="13" t="s">
        <v>3</v>
      </c>
      <c r="F9" s="127"/>
      <c r="G9" s="127"/>
      <c r="H9" s="127"/>
      <c r="I9" s="14" t="s">
        <v>52</v>
      </c>
      <c r="J9" s="14" t="s">
        <v>0</v>
      </c>
      <c r="K9" s="12" t="s">
        <v>2</v>
      </c>
      <c r="L9" s="13" t="s">
        <v>3</v>
      </c>
      <c r="M9" s="127"/>
      <c r="N9" s="127"/>
      <c r="O9" s="127"/>
      <c r="P9" s="14" t="s">
        <v>52</v>
      </c>
      <c r="Q9" s="14" t="s">
        <v>0</v>
      </c>
      <c r="R9" s="12" t="s">
        <v>2</v>
      </c>
      <c r="S9" s="13" t="s">
        <v>3</v>
      </c>
      <c r="T9" s="127"/>
      <c r="U9" s="126"/>
    </row>
    <row r="10" spans="1:21" ht="24" customHeight="1" x14ac:dyDescent="0.2">
      <c r="A10" s="105" t="s">
        <v>118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/>
      <c r="J10" s="93"/>
      <c r="K10" s="93"/>
      <c r="L10" s="93"/>
      <c r="M10" s="107">
        <f t="shared" ref="M10:M31" si="1">I10*0.5+J10*1+K10*2+L10*2.5</f>
        <v>0</v>
      </c>
      <c r="N10" s="30">
        <f>F29+F30+F31+M10</f>
        <v>0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119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/>
      <c r="J11" s="102"/>
      <c r="K11" s="102"/>
      <c r="L11" s="102"/>
      <c r="M11" s="6">
        <f t="shared" si="1"/>
        <v>0</v>
      </c>
      <c r="N11" s="103">
        <f>M11+M10+F31+F30</f>
        <v>0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99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/>
      <c r="J12" s="102"/>
      <c r="K12" s="102"/>
      <c r="L12" s="102"/>
      <c r="M12" s="6">
        <f t="shared" si="1"/>
        <v>0</v>
      </c>
      <c r="N12" s="103">
        <f>M12+M11+M10+F31</f>
        <v>0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100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101</v>
      </c>
      <c r="B14" s="102"/>
      <c r="C14" s="102"/>
      <c r="D14" s="102"/>
      <c r="E14" s="102"/>
      <c r="F14" s="108">
        <f t="shared" si="0"/>
        <v>0</v>
      </c>
      <c r="G14" s="103">
        <f t="shared" ref="G14:G31" si="3">F14+F13+F12+F11</f>
        <v>0</v>
      </c>
      <c r="H14" s="15" t="s">
        <v>7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102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9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12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15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18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111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20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112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22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113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24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114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25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120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7" t="s">
        <v>26</v>
      </c>
      <c r="I23" s="40"/>
      <c r="J23" s="40"/>
      <c r="K23" s="40"/>
      <c r="L23" s="40"/>
      <c r="M23" s="7">
        <f t="shared" si="1"/>
        <v>0</v>
      </c>
      <c r="N23" s="3">
        <f t="shared" si="4"/>
        <v>0</v>
      </c>
      <c r="O23" s="15" t="s">
        <v>121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6" t="s">
        <v>107</v>
      </c>
      <c r="I24" s="102"/>
      <c r="J24" s="102"/>
      <c r="K24" s="102"/>
      <c r="L24" s="102"/>
      <c r="M24" s="108">
        <f t="shared" si="1"/>
        <v>0</v>
      </c>
      <c r="N24" s="103">
        <f t="shared" si="4"/>
        <v>0</v>
      </c>
      <c r="O24" s="15" t="s">
        <v>122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108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123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105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109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124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106</v>
      </c>
      <c r="B27" s="40"/>
      <c r="C27" s="40"/>
      <c r="D27" s="40"/>
      <c r="E27" s="40"/>
      <c r="F27" s="7">
        <f t="shared" si="0"/>
        <v>0</v>
      </c>
      <c r="G27" s="3">
        <f t="shared" si="3"/>
        <v>0</v>
      </c>
      <c r="H27" s="91" t="s">
        <v>110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125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103</v>
      </c>
      <c r="B28" s="102"/>
      <c r="C28" s="102"/>
      <c r="D28" s="102"/>
      <c r="E28" s="102"/>
      <c r="F28" s="108">
        <f t="shared" si="0"/>
        <v>0</v>
      </c>
      <c r="G28" s="103">
        <f t="shared" si="3"/>
        <v>0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126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104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127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12" t="s">
        <v>47</v>
      </c>
      <c r="B32" s="113"/>
      <c r="C32" s="109" t="s">
        <v>50</v>
      </c>
      <c r="D32" s="110"/>
      <c r="E32" s="110"/>
      <c r="F32" s="111"/>
      <c r="G32" s="44">
        <f>MAX(G13:G31)</f>
        <v>0</v>
      </c>
      <c r="H32" s="112" t="s">
        <v>48</v>
      </c>
      <c r="I32" s="113"/>
      <c r="J32" s="109" t="s">
        <v>50</v>
      </c>
      <c r="K32" s="110"/>
      <c r="L32" s="110"/>
      <c r="M32" s="111"/>
      <c r="N32" s="44">
        <f>MAX(N10:N31)</f>
        <v>0</v>
      </c>
      <c r="O32" s="112" t="s">
        <v>49</v>
      </c>
      <c r="P32" s="113"/>
      <c r="Q32" s="109" t="s">
        <v>50</v>
      </c>
      <c r="R32" s="110"/>
      <c r="S32" s="110"/>
      <c r="T32" s="111"/>
      <c r="U32" s="44">
        <f>MAX(U10:U29)</f>
        <v>0</v>
      </c>
    </row>
    <row r="33" spans="1:21" ht="15" customHeight="1" x14ac:dyDescent="0.2">
      <c r="A33" s="114"/>
      <c r="B33" s="115"/>
      <c r="C33" s="43" t="s">
        <v>62</v>
      </c>
      <c r="D33" s="45"/>
      <c r="E33" s="45"/>
      <c r="F33" s="46" t="s">
        <v>131</v>
      </c>
      <c r="G33" s="47"/>
      <c r="H33" s="114"/>
      <c r="I33" s="115"/>
      <c r="J33" s="43" t="s">
        <v>62</v>
      </c>
      <c r="K33" s="45"/>
      <c r="L33" s="45"/>
      <c r="M33" s="46" t="s">
        <v>132</v>
      </c>
      <c r="N33" s="47"/>
      <c r="O33" s="114"/>
      <c r="P33" s="115"/>
      <c r="Q33" s="43" t="s">
        <v>62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6" t="s">
        <v>51</v>
      </c>
      <c r="B35" s="116"/>
      <c r="C35" s="116"/>
      <c r="D35" s="116"/>
      <c r="E35" s="11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5"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54</v>
      </c>
      <c r="B4" s="117"/>
      <c r="C4" s="117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8" t="s">
        <v>56</v>
      </c>
      <c r="B5" s="118"/>
      <c r="C5" s="118"/>
      <c r="D5" s="122" t="str">
        <f>'G-1'!D5:H5</f>
        <v>CL 4 - CR 38</v>
      </c>
      <c r="E5" s="122"/>
      <c r="F5" s="122"/>
      <c r="G5" s="122"/>
      <c r="H5" s="122"/>
      <c r="I5" s="118" t="s">
        <v>53</v>
      </c>
      <c r="J5" s="118"/>
      <c r="K5" s="118"/>
      <c r="L5" s="123">
        <f>'G-1'!L5:N5</f>
        <v>0</v>
      </c>
      <c r="M5" s="123"/>
      <c r="N5" s="123"/>
      <c r="O5" s="9"/>
      <c r="P5" s="118" t="s">
        <v>57</v>
      </c>
      <c r="Q5" s="118"/>
      <c r="R5" s="118"/>
      <c r="S5" s="121" t="s">
        <v>116</v>
      </c>
      <c r="T5" s="121"/>
      <c r="U5" s="121"/>
    </row>
    <row r="6" spans="1:21" ht="12.75" customHeight="1" x14ac:dyDescent="0.2">
      <c r="A6" s="118" t="s">
        <v>55</v>
      </c>
      <c r="B6" s="118"/>
      <c r="C6" s="118"/>
      <c r="D6" s="119"/>
      <c r="E6" s="119"/>
      <c r="F6" s="119"/>
      <c r="G6" s="119"/>
      <c r="H6" s="119"/>
      <c r="I6" s="118" t="s">
        <v>59</v>
      </c>
      <c r="J6" s="118"/>
      <c r="K6" s="118"/>
      <c r="L6" s="124">
        <v>2</v>
      </c>
      <c r="M6" s="124"/>
      <c r="N6" s="124"/>
      <c r="O6" s="36"/>
      <c r="P6" s="118" t="s">
        <v>58</v>
      </c>
      <c r="Q6" s="118"/>
      <c r="R6" s="118"/>
      <c r="S6" s="132">
        <f>'G-1'!S6:U6</f>
        <v>44181</v>
      </c>
      <c r="T6" s="132"/>
      <c r="U6" s="132"/>
    </row>
    <row r="7" spans="1:21" ht="11.25" customHeight="1" x14ac:dyDescent="0.2">
      <c r="A7" s="10"/>
      <c r="B7" s="8"/>
      <c r="C7" s="8"/>
      <c r="D7" s="8"/>
      <c r="E7" s="131"/>
      <c r="F7" s="131"/>
      <c r="G7" s="131"/>
      <c r="H7" s="131"/>
      <c r="I7" s="131"/>
      <c r="J7" s="131"/>
      <c r="K7" s="131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5" t="s">
        <v>36</v>
      </c>
      <c r="B8" s="128" t="s">
        <v>34</v>
      </c>
      <c r="C8" s="129"/>
      <c r="D8" s="129"/>
      <c r="E8" s="130"/>
      <c r="F8" s="125" t="s">
        <v>35</v>
      </c>
      <c r="G8" s="125" t="s">
        <v>37</v>
      </c>
      <c r="H8" s="125" t="s">
        <v>36</v>
      </c>
      <c r="I8" s="128" t="s">
        <v>34</v>
      </c>
      <c r="J8" s="129"/>
      <c r="K8" s="129"/>
      <c r="L8" s="130"/>
      <c r="M8" s="125" t="s">
        <v>35</v>
      </c>
      <c r="N8" s="125" t="s">
        <v>37</v>
      </c>
      <c r="O8" s="125" t="s">
        <v>36</v>
      </c>
      <c r="P8" s="128" t="s">
        <v>34</v>
      </c>
      <c r="Q8" s="129"/>
      <c r="R8" s="129"/>
      <c r="S8" s="130"/>
      <c r="T8" s="125" t="s">
        <v>35</v>
      </c>
      <c r="U8" s="125" t="s">
        <v>37</v>
      </c>
    </row>
    <row r="9" spans="1:21" ht="12" customHeight="1" thickBot="1" x14ac:dyDescent="0.25">
      <c r="A9" s="127"/>
      <c r="B9" s="12" t="s">
        <v>52</v>
      </c>
      <c r="C9" s="12" t="s">
        <v>0</v>
      </c>
      <c r="D9" s="12" t="s">
        <v>2</v>
      </c>
      <c r="E9" s="13" t="s">
        <v>3</v>
      </c>
      <c r="F9" s="127"/>
      <c r="G9" s="127"/>
      <c r="H9" s="127"/>
      <c r="I9" s="14" t="s">
        <v>52</v>
      </c>
      <c r="J9" s="14" t="s">
        <v>0</v>
      </c>
      <c r="K9" s="12" t="s">
        <v>2</v>
      </c>
      <c r="L9" s="13" t="s">
        <v>3</v>
      </c>
      <c r="M9" s="127"/>
      <c r="N9" s="127"/>
      <c r="O9" s="127"/>
      <c r="P9" s="14" t="s">
        <v>52</v>
      </c>
      <c r="Q9" s="14" t="s">
        <v>0</v>
      </c>
      <c r="R9" s="12" t="s">
        <v>2</v>
      </c>
      <c r="S9" s="13" t="s">
        <v>3</v>
      </c>
      <c r="T9" s="127"/>
      <c r="U9" s="126"/>
    </row>
    <row r="10" spans="1:21" ht="24" customHeight="1" x14ac:dyDescent="0.2">
      <c r="A10" s="105" t="s">
        <v>118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/>
      <c r="J10" s="93"/>
      <c r="K10" s="93"/>
      <c r="L10" s="93"/>
      <c r="M10" s="107">
        <f t="shared" ref="M10:M31" si="1">I10*0.5+J10*1+K10*2+L10*2.5</f>
        <v>0</v>
      </c>
      <c r="N10" s="30">
        <f>F29+F30+F31+M10</f>
        <v>0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119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/>
      <c r="J11" s="102"/>
      <c r="K11" s="102"/>
      <c r="L11" s="102"/>
      <c r="M11" s="6">
        <f t="shared" si="1"/>
        <v>0</v>
      </c>
      <c r="N11" s="103">
        <f>M11+M10+F31+F30</f>
        <v>0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99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/>
      <c r="J12" s="102"/>
      <c r="K12" s="102"/>
      <c r="L12" s="102"/>
      <c r="M12" s="6">
        <f t="shared" si="1"/>
        <v>0</v>
      </c>
      <c r="N12" s="103">
        <f>M12+M11+M10+F31</f>
        <v>0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100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101</v>
      </c>
      <c r="B14" s="102"/>
      <c r="C14" s="102"/>
      <c r="D14" s="102"/>
      <c r="E14" s="102"/>
      <c r="F14" s="108">
        <f t="shared" si="0"/>
        <v>0</v>
      </c>
      <c r="G14" s="103">
        <f t="shared" ref="G14:G31" si="3">F14+F13+F12+F11</f>
        <v>0</v>
      </c>
      <c r="H14" s="15" t="s">
        <v>7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102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9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12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15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18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111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20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112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22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113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24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114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25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120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7" t="s">
        <v>26</v>
      </c>
      <c r="I23" s="40"/>
      <c r="J23" s="40"/>
      <c r="K23" s="40"/>
      <c r="L23" s="40"/>
      <c r="M23" s="7">
        <f t="shared" si="1"/>
        <v>0</v>
      </c>
      <c r="N23" s="3">
        <f t="shared" si="4"/>
        <v>0</v>
      </c>
      <c r="O23" s="15" t="s">
        <v>121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6" t="s">
        <v>107</v>
      </c>
      <c r="I24" s="102"/>
      <c r="J24" s="102"/>
      <c r="K24" s="102"/>
      <c r="L24" s="102"/>
      <c r="M24" s="108">
        <f t="shared" si="1"/>
        <v>0</v>
      </c>
      <c r="N24" s="103">
        <f t="shared" si="4"/>
        <v>0</v>
      </c>
      <c r="O24" s="15" t="s">
        <v>122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108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123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105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109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124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106</v>
      </c>
      <c r="B27" s="40"/>
      <c r="C27" s="40"/>
      <c r="D27" s="40"/>
      <c r="E27" s="40"/>
      <c r="F27" s="7">
        <f t="shared" si="0"/>
        <v>0</v>
      </c>
      <c r="G27" s="3">
        <f t="shared" si="3"/>
        <v>0</v>
      </c>
      <c r="H27" s="91" t="s">
        <v>110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125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103</v>
      </c>
      <c r="B28" s="102"/>
      <c r="C28" s="102"/>
      <c r="D28" s="102"/>
      <c r="E28" s="102"/>
      <c r="F28" s="108">
        <f t="shared" si="0"/>
        <v>0</v>
      </c>
      <c r="G28" s="103">
        <f t="shared" si="3"/>
        <v>0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126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104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127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12" t="s">
        <v>47</v>
      </c>
      <c r="B32" s="113"/>
      <c r="C32" s="109" t="s">
        <v>50</v>
      </c>
      <c r="D32" s="110"/>
      <c r="E32" s="110"/>
      <c r="F32" s="111"/>
      <c r="G32" s="44">
        <f>MAX(G13:G31)</f>
        <v>0</v>
      </c>
      <c r="H32" s="112" t="s">
        <v>48</v>
      </c>
      <c r="I32" s="113"/>
      <c r="J32" s="109" t="s">
        <v>50</v>
      </c>
      <c r="K32" s="110"/>
      <c r="L32" s="110"/>
      <c r="M32" s="111"/>
      <c r="N32" s="44">
        <f>MAX(N10:N31)</f>
        <v>0</v>
      </c>
      <c r="O32" s="112" t="s">
        <v>49</v>
      </c>
      <c r="P32" s="113"/>
      <c r="Q32" s="109" t="s">
        <v>50</v>
      </c>
      <c r="R32" s="110"/>
      <c r="S32" s="110"/>
      <c r="T32" s="111"/>
      <c r="U32" s="44">
        <f>MAX(U10:U29)</f>
        <v>0</v>
      </c>
    </row>
    <row r="33" spans="1:21" ht="15" customHeight="1" x14ac:dyDescent="0.2">
      <c r="A33" s="114"/>
      <c r="B33" s="115"/>
      <c r="C33" s="43" t="s">
        <v>62</v>
      </c>
      <c r="D33" s="45"/>
      <c r="E33" s="45"/>
      <c r="F33" s="46" t="s">
        <v>130</v>
      </c>
      <c r="G33" s="47"/>
      <c r="H33" s="114"/>
      <c r="I33" s="115"/>
      <c r="J33" s="43" t="s">
        <v>62</v>
      </c>
      <c r="K33" s="45"/>
      <c r="L33" s="45"/>
      <c r="M33" s="46" t="s">
        <v>132</v>
      </c>
      <c r="N33" s="47"/>
      <c r="O33" s="114"/>
      <c r="P33" s="115"/>
      <c r="Q33" s="43" t="s">
        <v>62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6" t="s">
        <v>51</v>
      </c>
      <c r="B35" s="116"/>
      <c r="C35" s="116"/>
      <c r="D35" s="116"/>
      <c r="E35" s="11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8" zoomScaleNormal="100" workbookViewId="0">
      <selection activeCell="T33" sqref="T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54</v>
      </c>
      <c r="B4" s="117"/>
      <c r="C4" s="117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8" t="s">
        <v>56</v>
      </c>
      <c r="B5" s="118"/>
      <c r="C5" s="118"/>
      <c r="D5" s="122" t="str">
        <f>'G-1'!D5:H5</f>
        <v>CL 4 - CR 38</v>
      </c>
      <c r="E5" s="122"/>
      <c r="F5" s="122"/>
      <c r="G5" s="122"/>
      <c r="H5" s="122"/>
      <c r="I5" s="118" t="s">
        <v>53</v>
      </c>
      <c r="J5" s="118"/>
      <c r="K5" s="118"/>
      <c r="L5" s="123">
        <f>'G-1'!L5:N5</f>
        <v>0</v>
      </c>
      <c r="M5" s="123"/>
      <c r="N5" s="123"/>
      <c r="O5" s="9"/>
      <c r="P5" s="118" t="s">
        <v>57</v>
      </c>
      <c r="Q5" s="118"/>
      <c r="R5" s="118"/>
      <c r="S5" s="121" t="s">
        <v>117</v>
      </c>
      <c r="T5" s="121"/>
      <c r="U5" s="121"/>
    </row>
    <row r="6" spans="1:21" ht="12.75" customHeight="1" x14ac:dyDescent="0.2">
      <c r="A6" s="118" t="s">
        <v>55</v>
      </c>
      <c r="B6" s="118"/>
      <c r="C6" s="118"/>
      <c r="D6" s="119" t="s">
        <v>136</v>
      </c>
      <c r="E6" s="119"/>
      <c r="F6" s="119"/>
      <c r="G6" s="119"/>
      <c r="H6" s="119"/>
      <c r="I6" s="118" t="s">
        <v>59</v>
      </c>
      <c r="J6" s="118"/>
      <c r="K6" s="118"/>
      <c r="L6" s="124">
        <v>2</v>
      </c>
      <c r="M6" s="124"/>
      <c r="N6" s="124"/>
      <c r="O6" s="36"/>
      <c r="P6" s="118" t="s">
        <v>58</v>
      </c>
      <c r="Q6" s="118"/>
      <c r="R6" s="118"/>
      <c r="S6" s="132">
        <f>'G-1'!S6:U6</f>
        <v>44181</v>
      </c>
      <c r="T6" s="132"/>
      <c r="U6" s="132"/>
    </row>
    <row r="7" spans="1:21" ht="11.25" customHeight="1" x14ac:dyDescent="0.2">
      <c r="A7" s="10"/>
      <c r="B7" s="8"/>
      <c r="C7" s="8"/>
      <c r="D7" s="8"/>
      <c r="E7" s="131"/>
      <c r="F7" s="131"/>
      <c r="G7" s="131"/>
      <c r="H7" s="131"/>
      <c r="I7" s="131"/>
      <c r="J7" s="131"/>
      <c r="K7" s="131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5" t="s">
        <v>36</v>
      </c>
      <c r="B8" s="128" t="s">
        <v>34</v>
      </c>
      <c r="C8" s="129"/>
      <c r="D8" s="129"/>
      <c r="E8" s="130"/>
      <c r="F8" s="125" t="s">
        <v>35</v>
      </c>
      <c r="G8" s="125" t="s">
        <v>37</v>
      </c>
      <c r="H8" s="125" t="s">
        <v>36</v>
      </c>
      <c r="I8" s="128" t="s">
        <v>34</v>
      </c>
      <c r="J8" s="129"/>
      <c r="K8" s="129"/>
      <c r="L8" s="130"/>
      <c r="M8" s="125" t="s">
        <v>35</v>
      </c>
      <c r="N8" s="125" t="s">
        <v>37</v>
      </c>
      <c r="O8" s="125" t="s">
        <v>36</v>
      </c>
      <c r="P8" s="128" t="s">
        <v>34</v>
      </c>
      <c r="Q8" s="129"/>
      <c r="R8" s="129"/>
      <c r="S8" s="130"/>
      <c r="T8" s="125" t="s">
        <v>35</v>
      </c>
      <c r="U8" s="125" t="s">
        <v>37</v>
      </c>
    </row>
    <row r="9" spans="1:21" ht="12" customHeight="1" thickBot="1" x14ac:dyDescent="0.25">
      <c r="A9" s="127"/>
      <c r="B9" s="12" t="s">
        <v>52</v>
      </c>
      <c r="C9" s="12" t="s">
        <v>0</v>
      </c>
      <c r="D9" s="12" t="s">
        <v>2</v>
      </c>
      <c r="E9" s="13" t="s">
        <v>3</v>
      </c>
      <c r="F9" s="127"/>
      <c r="G9" s="127"/>
      <c r="H9" s="127"/>
      <c r="I9" s="14" t="s">
        <v>52</v>
      </c>
      <c r="J9" s="14" t="s">
        <v>0</v>
      </c>
      <c r="K9" s="12" t="s">
        <v>2</v>
      </c>
      <c r="L9" s="13" t="s">
        <v>3</v>
      </c>
      <c r="M9" s="127"/>
      <c r="N9" s="127"/>
      <c r="O9" s="127"/>
      <c r="P9" s="14" t="s">
        <v>52</v>
      </c>
      <c r="Q9" s="14" t="s">
        <v>0</v>
      </c>
      <c r="R9" s="12" t="s">
        <v>2</v>
      </c>
      <c r="S9" s="13" t="s">
        <v>3</v>
      </c>
      <c r="T9" s="127"/>
      <c r="U9" s="126"/>
    </row>
    <row r="10" spans="1:21" ht="24" customHeight="1" x14ac:dyDescent="0.2">
      <c r="A10" s="105" t="s">
        <v>118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1</v>
      </c>
      <c r="J10" s="93">
        <v>1</v>
      </c>
      <c r="K10" s="93">
        <v>0</v>
      </c>
      <c r="L10" s="93">
        <v>7</v>
      </c>
      <c r="M10" s="107">
        <f t="shared" ref="M10:M31" si="1">I10*0.5+J10*1+K10*2+L10*2.5</f>
        <v>19</v>
      </c>
      <c r="N10" s="30">
        <f>F29+F30+F31+M10</f>
        <v>67.5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119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0</v>
      </c>
      <c r="J11" s="102">
        <v>0</v>
      </c>
      <c r="K11" s="102">
        <v>0</v>
      </c>
      <c r="L11" s="102">
        <v>12</v>
      </c>
      <c r="M11" s="6">
        <f t="shared" si="1"/>
        <v>30</v>
      </c>
      <c r="N11" s="103">
        <f>M11+M10+F31+F30</f>
        <v>97.5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99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0</v>
      </c>
      <c r="J12" s="102">
        <v>0</v>
      </c>
      <c r="K12" s="102">
        <v>0</v>
      </c>
      <c r="L12" s="102">
        <v>15</v>
      </c>
      <c r="M12" s="6">
        <f t="shared" si="1"/>
        <v>37.5</v>
      </c>
      <c r="N12" s="103">
        <f>M12+M11+M10+F31</f>
        <v>116.5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100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1</v>
      </c>
      <c r="J13" s="39">
        <v>0</v>
      </c>
      <c r="K13" s="39">
        <v>0</v>
      </c>
      <c r="L13" s="39">
        <v>10</v>
      </c>
      <c r="M13" s="6">
        <f t="shared" si="1"/>
        <v>25.5</v>
      </c>
      <c r="N13" s="2">
        <f>M13+M12+M11+M10</f>
        <v>112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101</v>
      </c>
      <c r="B14" s="102">
        <v>1</v>
      </c>
      <c r="C14" s="102">
        <v>1</v>
      </c>
      <c r="D14" s="102">
        <v>0</v>
      </c>
      <c r="E14" s="102">
        <v>0</v>
      </c>
      <c r="F14" s="108">
        <f t="shared" si="0"/>
        <v>1.5</v>
      </c>
      <c r="G14" s="103">
        <f t="shared" ref="G14:G31" si="3">F14+F13+F12+F11</f>
        <v>1.5</v>
      </c>
      <c r="H14" s="15" t="s">
        <v>7</v>
      </c>
      <c r="I14" s="39">
        <v>3</v>
      </c>
      <c r="J14" s="39">
        <v>1</v>
      </c>
      <c r="K14" s="39">
        <v>0</v>
      </c>
      <c r="L14" s="39">
        <v>12</v>
      </c>
      <c r="M14" s="6">
        <f t="shared" si="1"/>
        <v>32.5</v>
      </c>
      <c r="N14" s="2">
        <f t="shared" ref="N14:N31" si="4">M14+M13+M12+M11</f>
        <v>125.5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102</v>
      </c>
      <c r="B15" s="39">
        <v>0</v>
      </c>
      <c r="C15" s="39">
        <v>2</v>
      </c>
      <c r="D15" s="39">
        <v>0</v>
      </c>
      <c r="E15" s="39">
        <v>1</v>
      </c>
      <c r="F15" s="6">
        <f t="shared" si="0"/>
        <v>4.5</v>
      </c>
      <c r="G15" s="2">
        <f t="shared" si="3"/>
        <v>6</v>
      </c>
      <c r="H15" s="15" t="s">
        <v>9</v>
      </c>
      <c r="I15" s="39">
        <v>1</v>
      </c>
      <c r="J15" s="39">
        <v>2</v>
      </c>
      <c r="K15" s="39">
        <v>0</v>
      </c>
      <c r="L15" s="39">
        <v>14</v>
      </c>
      <c r="M15" s="6">
        <f t="shared" si="1"/>
        <v>37.5</v>
      </c>
      <c r="N15" s="2">
        <f t="shared" si="4"/>
        <v>133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1</v>
      </c>
      <c r="C16" s="39">
        <v>1</v>
      </c>
      <c r="D16" s="39">
        <v>0</v>
      </c>
      <c r="E16" s="39">
        <v>5</v>
      </c>
      <c r="F16" s="6">
        <f t="shared" si="0"/>
        <v>14</v>
      </c>
      <c r="G16" s="2">
        <f t="shared" si="3"/>
        <v>20</v>
      </c>
      <c r="H16" s="15" t="s">
        <v>12</v>
      </c>
      <c r="I16" s="39">
        <v>2</v>
      </c>
      <c r="J16" s="39">
        <v>1</v>
      </c>
      <c r="K16" s="39">
        <v>0</v>
      </c>
      <c r="L16" s="39">
        <v>10</v>
      </c>
      <c r="M16" s="6">
        <f t="shared" si="1"/>
        <v>27</v>
      </c>
      <c r="N16" s="2">
        <f t="shared" si="4"/>
        <v>122.5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0</v>
      </c>
      <c r="C17" s="39">
        <v>0</v>
      </c>
      <c r="D17" s="39">
        <v>0</v>
      </c>
      <c r="E17" s="39">
        <v>9</v>
      </c>
      <c r="F17" s="6">
        <f t="shared" si="0"/>
        <v>22.5</v>
      </c>
      <c r="G17" s="2">
        <f t="shared" si="3"/>
        <v>42.5</v>
      </c>
      <c r="H17" s="15" t="s">
        <v>15</v>
      </c>
      <c r="I17" s="39">
        <v>1</v>
      </c>
      <c r="J17" s="39">
        <v>1</v>
      </c>
      <c r="K17" s="39">
        <v>0</v>
      </c>
      <c r="L17" s="39">
        <v>8</v>
      </c>
      <c r="M17" s="6">
        <f t="shared" si="1"/>
        <v>21.5</v>
      </c>
      <c r="N17" s="2">
        <f t="shared" si="4"/>
        <v>118.5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0</v>
      </c>
      <c r="C18" s="39">
        <v>1</v>
      </c>
      <c r="D18" s="39">
        <v>0</v>
      </c>
      <c r="E18" s="39">
        <v>13</v>
      </c>
      <c r="F18" s="6">
        <f t="shared" si="0"/>
        <v>33.5</v>
      </c>
      <c r="G18" s="2">
        <f t="shared" si="3"/>
        <v>74.5</v>
      </c>
      <c r="H18" s="15" t="s">
        <v>18</v>
      </c>
      <c r="I18" s="39">
        <v>0</v>
      </c>
      <c r="J18" s="39">
        <v>0</v>
      </c>
      <c r="K18" s="39">
        <v>0</v>
      </c>
      <c r="L18" s="39">
        <v>9</v>
      </c>
      <c r="M18" s="6">
        <f t="shared" si="1"/>
        <v>22.5</v>
      </c>
      <c r="N18" s="2">
        <f t="shared" si="4"/>
        <v>108.5</v>
      </c>
      <c r="O18" s="15" t="s">
        <v>111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0</v>
      </c>
      <c r="C19" s="39">
        <v>0</v>
      </c>
      <c r="D19" s="39">
        <v>0</v>
      </c>
      <c r="E19" s="39">
        <v>10</v>
      </c>
      <c r="F19" s="6">
        <f t="shared" si="0"/>
        <v>25</v>
      </c>
      <c r="G19" s="2">
        <f t="shared" si="3"/>
        <v>95</v>
      </c>
      <c r="H19" s="15" t="s">
        <v>20</v>
      </c>
      <c r="I19" s="39">
        <v>1</v>
      </c>
      <c r="J19" s="39">
        <v>1</v>
      </c>
      <c r="K19" s="39">
        <v>0</v>
      </c>
      <c r="L19" s="39">
        <v>6</v>
      </c>
      <c r="M19" s="6">
        <f t="shared" si="1"/>
        <v>16.5</v>
      </c>
      <c r="N19" s="2">
        <f t="shared" si="4"/>
        <v>87.5</v>
      </c>
      <c r="O19" s="15" t="s">
        <v>112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4</v>
      </c>
      <c r="C20" s="39">
        <v>0</v>
      </c>
      <c r="D20" s="39">
        <v>0</v>
      </c>
      <c r="E20" s="39">
        <v>9</v>
      </c>
      <c r="F20" s="6">
        <f t="shared" si="0"/>
        <v>24.5</v>
      </c>
      <c r="G20" s="2">
        <f t="shared" si="3"/>
        <v>105.5</v>
      </c>
      <c r="H20" s="15" t="s">
        <v>22</v>
      </c>
      <c r="I20" s="39">
        <v>1</v>
      </c>
      <c r="J20" s="39">
        <v>1</v>
      </c>
      <c r="K20" s="39">
        <v>0</v>
      </c>
      <c r="L20" s="39">
        <v>8</v>
      </c>
      <c r="M20" s="6">
        <f t="shared" si="1"/>
        <v>21.5</v>
      </c>
      <c r="N20" s="2">
        <f t="shared" si="4"/>
        <v>82</v>
      </c>
      <c r="O20" s="15" t="s">
        <v>113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3</v>
      </c>
      <c r="C21" s="39">
        <v>2</v>
      </c>
      <c r="D21" s="39">
        <v>0</v>
      </c>
      <c r="E21" s="39">
        <v>10</v>
      </c>
      <c r="F21" s="6">
        <f t="shared" si="0"/>
        <v>28.5</v>
      </c>
      <c r="G21" s="2">
        <f t="shared" si="3"/>
        <v>111.5</v>
      </c>
      <c r="H21" s="15" t="s">
        <v>24</v>
      </c>
      <c r="I21" s="39">
        <v>2</v>
      </c>
      <c r="J21" s="39">
        <v>0</v>
      </c>
      <c r="K21" s="39">
        <v>0</v>
      </c>
      <c r="L21" s="39">
        <v>12</v>
      </c>
      <c r="M21" s="6">
        <f t="shared" si="1"/>
        <v>31</v>
      </c>
      <c r="N21" s="2">
        <f t="shared" si="4"/>
        <v>91.5</v>
      </c>
      <c r="O21" s="15" t="s">
        <v>114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2</v>
      </c>
      <c r="C22" s="39">
        <v>2</v>
      </c>
      <c r="D22" s="39">
        <v>0</v>
      </c>
      <c r="E22" s="39">
        <v>10</v>
      </c>
      <c r="F22" s="6">
        <f t="shared" si="0"/>
        <v>28</v>
      </c>
      <c r="G22" s="2">
        <f t="shared" si="3"/>
        <v>106</v>
      </c>
      <c r="H22" s="15" t="s">
        <v>25</v>
      </c>
      <c r="I22" s="39">
        <v>5</v>
      </c>
      <c r="J22" s="39">
        <v>0</v>
      </c>
      <c r="K22" s="39">
        <v>0</v>
      </c>
      <c r="L22" s="39">
        <v>7</v>
      </c>
      <c r="M22" s="6">
        <f t="shared" si="1"/>
        <v>20</v>
      </c>
      <c r="N22" s="2">
        <f t="shared" si="4"/>
        <v>89</v>
      </c>
      <c r="O22" s="15" t="s">
        <v>120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1</v>
      </c>
      <c r="C23" s="39">
        <v>0</v>
      </c>
      <c r="D23" s="39">
        <v>0</v>
      </c>
      <c r="E23" s="39">
        <v>8</v>
      </c>
      <c r="F23" s="6">
        <f t="shared" si="0"/>
        <v>20.5</v>
      </c>
      <c r="G23" s="2">
        <f t="shared" si="3"/>
        <v>101.5</v>
      </c>
      <c r="H23" s="17" t="s">
        <v>26</v>
      </c>
      <c r="I23" s="40">
        <v>2</v>
      </c>
      <c r="J23" s="40">
        <v>1</v>
      </c>
      <c r="K23" s="40">
        <v>0</v>
      </c>
      <c r="L23" s="40">
        <v>10</v>
      </c>
      <c r="M23" s="7">
        <f t="shared" si="1"/>
        <v>27</v>
      </c>
      <c r="N23" s="3">
        <f t="shared" si="4"/>
        <v>99.5</v>
      </c>
      <c r="O23" s="15" t="s">
        <v>121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1</v>
      </c>
      <c r="C24" s="39">
        <v>1</v>
      </c>
      <c r="D24" s="39">
        <v>0</v>
      </c>
      <c r="E24" s="39">
        <v>8</v>
      </c>
      <c r="F24" s="6">
        <f t="shared" si="0"/>
        <v>21.5</v>
      </c>
      <c r="G24" s="2">
        <f t="shared" si="3"/>
        <v>98.5</v>
      </c>
      <c r="H24" s="16" t="s">
        <v>107</v>
      </c>
      <c r="I24" s="102"/>
      <c r="J24" s="102"/>
      <c r="K24" s="102"/>
      <c r="L24" s="102"/>
      <c r="M24" s="108">
        <f t="shared" si="1"/>
        <v>0</v>
      </c>
      <c r="N24" s="103">
        <f t="shared" si="4"/>
        <v>78</v>
      </c>
      <c r="O24" s="15" t="s">
        <v>122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2</v>
      </c>
      <c r="C25" s="39">
        <v>1</v>
      </c>
      <c r="D25" s="39">
        <v>0</v>
      </c>
      <c r="E25" s="39">
        <v>4</v>
      </c>
      <c r="F25" s="6">
        <f t="shared" si="0"/>
        <v>12</v>
      </c>
      <c r="G25" s="2">
        <f t="shared" si="3"/>
        <v>82</v>
      </c>
      <c r="H25" s="15" t="s">
        <v>108</v>
      </c>
      <c r="I25" s="39"/>
      <c r="J25" s="39"/>
      <c r="K25" s="39"/>
      <c r="L25" s="39"/>
      <c r="M25" s="6">
        <f t="shared" si="1"/>
        <v>0</v>
      </c>
      <c r="N25" s="2">
        <f t="shared" si="4"/>
        <v>47</v>
      </c>
      <c r="O25" s="15" t="s">
        <v>123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105</v>
      </c>
      <c r="B26" s="39">
        <v>1</v>
      </c>
      <c r="C26" s="39">
        <v>1</v>
      </c>
      <c r="D26" s="39">
        <v>0</v>
      </c>
      <c r="E26" s="39">
        <v>8</v>
      </c>
      <c r="F26" s="6">
        <f t="shared" si="0"/>
        <v>21.5</v>
      </c>
      <c r="G26" s="2">
        <f t="shared" si="3"/>
        <v>75.5</v>
      </c>
      <c r="H26" s="15" t="s">
        <v>109</v>
      </c>
      <c r="I26" s="39"/>
      <c r="J26" s="39"/>
      <c r="K26" s="39"/>
      <c r="L26" s="39"/>
      <c r="M26" s="6">
        <f t="shared" si="1"/>
        <v>0</v>
      </c>
      <c r="N26" s="2">
        <f t="shared" si="4"/>
        <v>27</v>
      </c>
      <c r="O26" s="15" t="s">
        <v>124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106</v>
      </c>
      <c r="B27" s="40">
        <v>1</v>
      </c>
      <c r="C27" s="40">
        <v>2</v>
      </c>
      <c r="D27" s="40">
        <v>0</v>
      </c>
      <c r="E27" s="40">
        <v>3</v>
      </c>
      <c r="F27" s="7">
        <f t="shared" si="0"/>
        <v>10</v>
      </c>
      <c r="G27" s="3">
        <f t="shared" si="3"/>
        <v>65</v>
      </c>
      <c r="H27" s="91" t="s">
        <v>110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125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103</v>
      </c>
      <c r="B28" s="102"/>
      <c r="C28" s="102"/>
      <c r="D28" s="102"/>
      <c r="E28" s="102"/>
      <c r="F28" s="108">
        <f t="shared" si="0"/>
        <v>0</v>
      </c>
      <c r="G28" s="103">
        <f t="shared" si="3"/>
        <v>43.5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126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9" t="s">
        <v>104</v>
      </c>
      <c r="B29" s="40"/>
      <c r="C29" s="40"/>
      <c r="D29" s="40"/>
      <c r="E29" s="40"/>
      <c r="F29" s="7">
        <f t="shared" si="0"/>
        <v>0</v>
      </c>
      <c r="G29" s="3">
        <f t="shared" si="3"/>
        <v>31.5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127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101" t="s">
        <v>27</v>
      </c>
      <c r="B30" s="102">
        <v>0</v>
      </c>
      <c r="C30" s="102">
        <v>1</v>
      </c>
      <c r="D30" s="102">
        <v>0</v>
      </c>
      <c r="E30" s="102">
        <v>7</v>
      </c>
      <c r="F30" s="108">
        <f t="shared" si="0"/>
        <v>18.5</v>
      </c>
      <c r="G30" s="103">
        <f t="shared" si="3"/>
        <v>28.5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0</v>
      </c>
      <c r="C31" s="40">
        <v>5</v>
      </c>
      <c r="D31" s="40">
        <v>0</v>
      </c>
      <c r="E31" s="40">
        <v>10</v>
      </c>
      <c r="F31" s="7">
        <f t="shared" si="0"/>
        <v>30</v>
      </c>
      <c r="G31" s="3">
        <f t="shared" si="3"/>
        <v>48.5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12" t="s">
        <v>47</v>
      </c>
      <c r="B32" s="113"/>
      <c r="C32" s="109" t="s">
        <v>50</v>
      </c>
      <c r="D32" s="110"/>
      <c r="E32" s="110"/>
      <c r="F32" s="111"/>
      <c r="G32" s="44">
        <f>MAX(G13:G31)</f>
        <v>111.5</v>
      </c>
      <c r="H32" s="112" t="s">
        <v>48</v>
      </c>
      <c r="I32" s="113"/>
      <c r="J32" s="109" t="s">
        <v>50</v>
      </c>
      <c r="K32" s="110"/>
      <c r="L32" s="110"/>
      <c r="M32" s="111"/>
      <c r="N32" s="44">
        <f>MAX(N10:N31)</f>
        <v>133</v>
      </c>
      <c r="O32" s="112" t="s">
        <v>49</v>
      </c>
      <c r="P32" s="113"/>
      <c r="Q32" s="109" t="s">
        <v>50</v>
      </c>
      <c r="R32" s="110"/>
      <c r="S32" s="110"/>
      <c r="T32" s="111"/>
      <c r="U32" s="44">
        <f>MAX(U10:U29)</f>
        <v>0</v>
      </c>
    </row>
    <row r="33" spans="1:21" ht="15" customHeight="1" x14ac:dyDescent="0.2">
      <c r="A33" s="114"/>
      <c r="B33" s="115"/>
      <c r="C33" s="43" t="s">
        <v>62</v>
      </c>
      <c r="D33" s="45"/>
      <c r="E33" s="45"/>
      <c r="F33" s="46" t="s">
        <v>137</v>
      </c>
      <c r="G33" s="47"/>
      <c r="H33" s="114"/>
      <c r="I33" s="115"/>
      <c r="J33" s="43" t="s">
        <v>62</v>
      </c>
      <c r="K33" s="45"/>
      <c r="L33" s="45"/>
      <c r="M33" s="46" t="s">
        <v>132</v>
      </c>
      <c r="N33" s="47"/>
      <c r="O33" s="114"/>
      <c r="P33" s="115"/>
      <c r="Q33" s="43" t="s">
        <v>62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6" t="s">
        <v>51</v>
      </c>
      <c r="B35" s="116"/>
      <c r="C35" s="116"/>
      <c r="D35" s="116"/>
      <c r="E35" s="11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2" zoomScaleNormal="100" workbookViewId="0">
      <selection activeCell="N23" sqref="N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7" t="s">
        <v>54</v>
      </c>
      <c r="B4" s="117"/>
      <c r="C4" s="117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8" t="s">
        <v>56</v>
      </c>
      <c r="B5" s="118"/>
      <c r="C5" s="118"/>
      <c r="D5" s="122" t="str">
        <f>'G-1'!D5:H5</f>
        <v>CL 4 - CR 38</v>
      </c>
      <c r="E5" s="122"/>
      <c r="F5" s="122"/>
      <c r="G5" s="122"/>
      <c r="H5" s="122"/>
      <c r="I5" s="118" t="s">
        <v>53</v>
      </c>
      <c r="J5" s="118"/>
      <c r="K5" s="118"/>
      <c r="L5" s="123">
        <f>'G-1'!L5:N5</f>
        <v>0</v>
      </c>
      <c r="M5" s="123"/>
      <c r="N5" s="123"/>
      <c r="O5" s="9"/>
      <c r="P5" s="118" t="s">
        <v>57</v>
      </c>
      <c r="Q5" s="118"/>
      <c r="R5" s="118"/>
      <c r="S5" s="121" t="s">
        <v>63</v>
      </c>
      <c r="T5" s="121"/>
      <c r="U5" s="121"/>
    </row>
    <row r="6" spans="1:21" ht="12.75" customHeight="1" x14ac:dyDescent="0.2">
      <c r="A6" s="118" t="s">
        <v>55</v>
      </c>
      <c r="B6" s="118"/>
      <c r="C6" s="118"/>
      <c r="D6" s="119"/>
      <c r="E6" s="119"/>
      <c r="F6" s="119"/>
      <c r="G6" s="119"/>
      <c r="H6" s="119"/>
      <c r="I6" s="118" t="s">
        <v>59</v>
      </c>
      <c r="J6" s="118"/>
      <c r="K6" s="118"/>
      <c r="L6" s="124">
        <v>1</v>
      </c>
      <c r="M6" s="124"/>
      <c r="N6" s="124"/>
      <c r="O6" s="36"/>
      <c r="P6" s="118" t="s">
        <v>58</v>
      </c>
      <c r="Q6" s="118"/>
      <c r="R6" s="118"/>
      <c r="S6" s="132">
        <f>'G-1'!S6:U6</f>
        <v>44181</v>
      </c>
      <c r="T6" s="132"/>
      <c r="U6" s="132"/>
    </row>
    <row r="7" spans="1:21" ht="11.25" customHeight="1" x14ac:dyDescent="0.2">
      <c r="A7" s="10"/>
      <c r="B7" s="8"/>
      <c r="C7" s="8"/>
      <c r="D7" s="8"/>
      <c r="E7" s="131"/>
      <c r="F7" s="131"/>
      <c r="G7" s="131"/>
      <c r="H7" s="131"/>
      <c r="I7" s="131"/>
      <c r="J7" s="131"/>
      <c r="K7" s="131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5" t="s">
        <v>36</v>
      </c>
      <c r="B8" s="128" t="s">
        <v>34</v>
      </c>
      <c r="C8" s="129"/>
      <c r="D8" s="129"/>
      <c r="E8" s="130"/>
      <c r="F8" s="125" t="s">
        <v>35</v>
      </c>
      <c r="G8" s="125" t="s">
        <v>37</v>
      </c>
      <c r="H8" s="125" t="s">
        <v>36</v>
      </c>
      <c r="I8" s="128" t="s">
        <v>34</v>
      </c>
      <c r="J8" s="129"/>
      <c r="K8" s="129"/>
      <c r="L8" s="130"/>
      <c r="M8" s="125" t="s">
        <v>35</v>
      </c>
      <c r="N8" s="125" t="s">
        <v>37</v>
      </c>
      <c r="O8" s="125" t="s">
        <v>36</v>
      </c>
      <c r="P8" s="128" t="s">
        <v>34</v>
      </c>
      <c r="Q8" s="129"/>
      <c r="R8" s="129"/>
      <c r="S8" s="130"/>
      <c r="T8" s="125" t="s">
        <v>35</v>
      </c>
      <c r="U8" s="125" t="s">
        <v>37</v>
      </c>
    </row>
    <row r="9" spans="1:21" ht="12" customHeight="1" thickBot="1" x14ac:dyDescent="0.25">
      <c r="A9" s="127"/>
      <c r="B9" s="12" t="s">
        <v>52</v>
      </c>
      <c r="C9" s="12" t="s">
        <v>0</v>
      </c>
      <c r="D9" s="12" t="s">
        <v>2</v>
      </c>
      <c r="E9" s="13" t="s">
        <v>3</v>
      </c>
      <c r="F9" s="127"/>
      <c r="G9" s="127"/>
      <c r="H9" s="127"/>
      <c r="I9" s="14" t="s">
        <v>52</v>
      </c>
      <c r="J9" s="14" t="s">
        <v>0</v>
      </c>
      <c r="K9" s="12" t="s">
        <v>2</v>
      </c>
      <c r="L9" s="13" t="s">
        <v>3</v>
      </c>
      <c r="M9" s="127"/>
      <c r="N9" s="127"/>
      <c r="O9" s="127"/>
      <c r="P9" s="14" t="s">
        <v>52</v>
      </c>
      <c r="Q9" s="14" t="s">
        <v>0</v>
      </c>
      <c r="R9" s="12" t="s">
        <v>2</v>
      </c>
      <c r="S9" s="13" t="s">
        <v>3</v>
      </c>
      <c r="T9" s="127"/>
      <c r="U9" s="126"/>
    </row>
    <row r="10" spans="1:21" ht="24" customHeight="1" x14ac:dyDescent="0.2">
      <c r="A10" s="105" t="s">
        <v>118</v>
      </c>
      <c r="B10" s="93">
        <f>'G-1'!B10+'G-2'!B10+'G-3'!B10+'G-4'!B10</f>
        <v>0</v>
      </c>
      <c r="C10" s="93">
        <f>'G-1'!C10+'G-2'!C10+'G-3'!C10+'G-4'!C10</f>
        <v>0</v>
      </c>
      <c r="D10" s="93">
        <f>'G-1'!D10+'G-2'!D10+'G-3'!D10+'G-4'!D10</f>
        <v>0</v>
      </c>
      <c r="E10" s="93">
        <f>'G-1'!E10+'G-2'!E10+'G-3'!E10+'G-4'!E10</f>
        <v>0</v>
      </c>
      <c r="F10" s="107">
        <f t="shared" ref="F10:F31" si="0">B10*0.5+C10*1+D10*2+E10*2.5</f>
        <v>0</v>
      </c>
      <c r="G10" s="30"/>
      <c r="H10" s="95" t="s">
        <v>1</v>
      </c>
      <c r="I10" s="93">
        <f>'G-1'!I10+'G-2'!I10+'G-3'!I10+'G-4'!I10</f>
        <v>20</v>
      </c>
      <c r="J10" s="93">
        <f>'G-1'!J10+'G-2'!J10+'G-3'!J10+'G-4'!J10</f>
        <v>22</v>
      </c>
      <c r="K10" s="93">
        <f>'G-1'!K10+'G-2'!K10+'G-3'!K10+'G-4'!K10</f>
        <v>8</v>
      </c>
      <c r="L10" s="93">
        <f>'G-1'!L10+'G-2'!L10+'G-3'!L10+'G-4'!L10</f>
        <v>24</v>
      </c>
      <c r="M10" s="107">
        <f t="shared" ref="M10:M31" si="1">I10*0.5+J10*1+K10*2+L10*2.5</f>
        <v>108</v>
      </c>
      <c r="N10" s="30">
        <f>F29+F30+F31+M10</f>
        <v>318</v>
      </c>
      <c r="O10" s="95" t="s">
        <v>29</v>
      </c>
      <c r="P10" s="93">
        <f>'G-1'!P10+'G-2'!P10+'G-3'!P10+'G-4'!P10</f>
        <v>0</v>
      </c>
      <c r="Q10" s="93">
        <f>'G-1'!Q10+'G-2'!Q10+'G-3'!Q10+'G-4'!Q10</f>
        <v>0</v>
      </c>
      <c r="R10" s="93">
        <f>'G-1'!R10+'G-2'!R10+'G-3'!R10+'G-4'!R10</f>
        <v>0</v>
      </c>
      <c r="S10" s="93">
        <f>'G-1'!S10+'G-2'!S10+'G-3'!S10+'G-4'!S10</f>
        <v>0</v>
      </c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119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3"/>
      <c r="H11" s="15" t="s">
        <v>4</v>
      </c>
      <c r="I11" s="39">
        <f>'G-1'!I11+'G-2'!I11+'G-3'!I11+'G-4'!I11</f>
        <v>12</v>
      </c>
      <c r="J11" s="39">
        <f>'G-1'!J11+'G-2'!J11+'G-3'!J11+'G-4'!J11</f>
        <v>23</v>
      </c>
      <c r="K11" s="39">
        <f>'G-1'!K11+'G-2'!K11+'G-3'!K11+'G-4'!K11</f>
        <v>5</v>
      </c>
      <c r="L11" s="39">
        <f>'G-1'!L11+'G-2'!L11+'G-3'!L11+'G-4'!L11</f>
        <v>33</v>
      </c>
      <c r="M11" s="6">
        <f t="shared" si="1"/>
        <v>121.5</v>
      </c>
      <c r="N11" s="103">
        <f>M11+M10+F31+F30</f>
        <v>439.5</v>
      </c>
      <c r="O11" s="16" t="s">
        <v>30</v>
      </c>
      <c r="P11" s="39">
        <f>'G-1'!P11+'G-2'!P11+'G-3'!P11+'G-4'!P11</f>
        <v>0</v>
      </c>
      <c r="Q11" s="39">
        <f>'G-1'!Q11+'G-2'!Q11+'G-3'!Q11+'G-4'!Q11</f>
        <v>0</v>
      </c>
      <c r="R11" s="39">
        <f>'G-1'!R11+'G-2'!R11+'G-3'!R11+'G-4'!R11</f>
        <v>0</v>
      </c>
      <c r="S11" s="39">
        <f>'G-1'!S11+'G-2'!S11+'G-3'!S11+'G-4'!S11</f>
        <v>0</v>
      </c>
      <c r="T11" s="6">
        <f t="shared" si="2"/>
        <v>0</v>
      </c>
      <c r="U11" s="104"/>
    </row>
    <row r="12" spans="1:21" ht="24" customHeight="1" x14ac:dyDescent="0.2">
      <c r="A12" s="101" t="s">
        <v>99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3"/>
      <c r="H12" s="15" t="s">
        <v>5</v>
      </c>
      <c r="I12" s="39">
        <f>'G-1'!I12+'G-2'!I12+'G-3'!I12+'G-4'!I12</f>
        <v>10</v>
      </c>
      <c r="J12" s="39">
        <f>'G-1'!J12+'G-2'!J12+'G-3'!J12+'G-4'!J12</f>
        <v>11</v>
      </c>
      <c r="K12" s="39">
        <f>'G-1'!K12+'G-2'!K12+'G-3'!K12+'G-4'!K12</f>
        <v>4</v>
      </c>
      <c r="L12" s="39">
        <f>'G-1'!L12+'G-2'!L12+'G-3'!L12+'G-4'!L12</f>
        <v>30</v>
      </c>
      <c r="M12" s="6">
        <f t="shared" si="1"/>
        <v>99</v>
      </c>
      <c r="N12" s="103">
        <f>M12+M11+M10+F31</f>
        <v>443</v>
      </c>
      <c r="O12" s="16" t="s">
        <v>8</v>
      </c>
      <c r="P12" s="39">
        <f>'G-1'!P12+'G-2'!P12+'G-3'!P12+'G-4'!P12</f>
        <v>0</v>
      </c>
      <c r="Q12" s="39">
        <f>'G-1'!Q12+'G-2'!Q12+'G-3'!Q12+'G-4'!Q12</f>
        <v>0</v>
      </c>
      <c r="R12" s="39">
        <f>'G-1'!R12+'G-2'!R12+'G-3'!R12+'G-4'!R12</f>
        <v>0</v>
      </c>
      <c r="S12" s="39">
        <f>'G-1'!S12+'G-2'!S12+'G-3'!S12+'G-4'!S12</f>
        <v>0</v>
      </c>
      <c r="T12" s="6">
        <f t="shared" si="2"/>
        <v>0</v>
      </c>
      <c r="U12" s="104"/>
    </row>
    <row r="13" spans="1:21" ht="24" customHeight="1" x14ac:dyDescent="0.2">
      <c r="A13" s="97" t="s">
        <v>100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6</v>
      </c>
      <c r="I13" s="39">
        <f>'G-1'!I13+'G-2'!I13+'G-3'!I13+'G-4'!I13</f>
        <v>13</v>
      </c>
      <c r="J13" s="39">
        <f>'G-1'!J13+'G-2'!J13+'G-3'!J13+'G-4'!J13</f>
        <v>17</v>
      </c>
      <c r="K13" s="39">
        <f>'G-1'!K13+'G-2'!K13+'G-3'!K13+'G-4'!K13</f>
        <v>8</v>
      </c>
      <c r="L13" s="39">
        <f>'G-1'!L13+'G-2'!L13+'G-3'!L13+'G-4'!L13</f>
        <v>29</v>
      </c>
      <c r="M13" s="6">
        <f t="shared" si="1"/>
        <v>112</v>
      </c>
      <c r="N13" s="2">
        <f>M13+M12+M11+M10</f>
        <v>440.5</v>
      </c>
      <c r="O13" s="15" t="s">
        <v>10</v>
      </c>
      <c r="P13" s="39">
        <f>'G-1'!P13+'G-2'!P13+'G-3'!P13+'G-4'!P13</f>
        <v>0</v>
      </c>
      <c r="Q13" s="39">
        <f>'G-1'!Q13+'G-2'!Q13+'G-3'!Q13+'G-4'!Q13</f>
        <v>0</v>
      </c>
      <c r="R13" s="39">
        <f>'G-1'!R13+'G-2'!R13+'G-3'!R13+'G-4'!R13</f>
        <v>0</v>
      </c>
      <c r="S13" s="39">
        <f>'G-1'!S13+'G-2'!S13+'G-3'!S13+'G-4'!S13</f>
        <v>0</v>
      </c>
      <c r="T13" s="6">
        <f t="shared" si="2"/>
        <v>0</v>
      </c>
      <c r="U13" s="98">
        <f>T13+T12+T11+T10</f>
        <v>0</v>
      </c>
    </row>
    <row r="14" spans="1:21" ht="24" customHeight="1" x14ac:dyDescent="0.2">
      <c r="A14" s="97" t="s">
        <v>101</v>
      </c>
      <c r="B14" s="39">
        <f>'G-1'!B14+'G-2'!B14+'G-3'!B14+'G-4'!B14</f>
        <v>29</v>
      </c>
      <c r="C14" s="39">
        <f>'G-1'!C14+'G-2'!C14+'G-3'!C14+'G-4'!C14</f>
        <v>20</v>
      </c>
      <c r="D14" s="39">
        <f>'G-1'!D14+'G-2'!D14+'G-3'!D14+'G-4'!D14</f>
        <v>25</v>
      </c>
      <c r="E14" s="39">
        <f>'G-1'!E14+'G-2'!E14+'G-3'!E14+'G-4'!E14</f>
        <v>24</v>
      </c>
      <c r="F14" s="6">
        <f t="shared" si="0"/>
        <v>144.5</v>
      </c>
      <c r="G14" s="2">
        <f t="shared" ref="G14:G31" si="3">F14+F13+F12+F11</f>
        <v>144.5</v>
      </c>
      <c r="H14" s="15" t="s">
        <v>7</v>
      </c>
      <c r="I14" s="39">
        <f>'G-1'!I14+'G-2'!I14+'G-3'!I14+'G-4'!I14</f>
        <v>22</v>
      </c>
      <c r="J14" s="39">
        <f>'G-1'!J14+'G-2'!J14+'G-3'!J14+'G-4'!J14</f>
        <v>25</v>
      </c>
      <c r="K14" s="39">
        <f>'G-1'!K14+'G-2'!K14+'G-3'!K14+'G-4'!K14</f>
        <v>9</v>
      </c>
      <c r="L14" s="39">
        <f>'G-1'!L14+'G-2'!L14+'G-3'!L14+'G-4'!L14</f>
        <v>39</v>
      </c>
      <c r="M14" s="6">
        <f t="shared" si="1"/>
        <v>151.5</v>
      </c>
      <c r="N14" s="2">
        <f t="shared" ref="N14:N31" si="4">M14+M13+M12+M11</f>
        <v>484</v>
      </c>
      <c r="O14" s="15" t="s">
        <v>13</v>
      </c>
      <c r="P14" s="39">
        <f>'G-1'!P14+'G-2'!P14+'G-3'!P14+'G-4'!P14</f>
        <v>0</v>
      </c>
      <c r="Q14" s="39">
        <f>'G-1'!Q14+'G-2'!Q14+'G-3'!Q14+'G-4'!Q14</f>
        <v>0</v>
      </c>
      <c r="R14" s="39">
        <f>'G-1'!R14+'G-2'!R14+'G-3'!R14+'G-4'!R14</f>
        <v>0</v>
      </c>
      <c r="S14" s="39">
        <f>'G-1'!S14+'G-2'!S14+'G-3'!S14+'G-4'!S14</f>
        <v>0</v>
      </c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102</v>
      </c>
      <c r="B15" s="39">
        <f>'G-1'!B15+'G-2'!B15+'G-3'!B15+'G-4'!B15</f>
        <v>21</v>
      </c>
      <c r="C15" s="39">
        <f>'G-1'!C15+'G-2'!C15+'G-3'!C15+'G-4'!C15</f>
        <v>19</v>
      </c>
      <c r="D15" s="39">
        <f>'G-1'!D15+'G-2'!D15+'G-3'!D15+'G-4'!D15</f>
        <v>22</v>
      </c>
      <c r="E15" s="39">
        <f>'G-1'!E15+'G-2'!E15+'G-3'!E15+'G-4'!E15</f>
        <v>28</v>
      </c>
      <c r="F15" s="6">
        <f t="shared" si="0"/>
        <v>143.5</v>
      </c>
      <c r="G15" s="2">
        <f t="shared" si="3"/>
        <v>288</v>
      </c>
      <c r="H15" s="15" t="s">
        <v>9</v>
      </c>
      <c r="I15" s="39">
        <f>'G-1'!I15+'G-2'!I15+'G-3'!I15+'G-4'!I15</f>
        <v>8</v>
      </c>
      <c r="J15" s="39">
        <f>'G-1'!J15+'G-2'!J15+'G-3'!J15+'G-4'!J15</f>
        <v>6</v>
      </c>
      <c r="K15" s="39">
        <f>'G-1'!K15+'G-2'!K15+'G-3'!K15+'G-4'!K15</f>
        <v>2</v>
      </c>
      <c r="L15" s="39">
        <f>'G-1'!L15+'G-2'!L15+'G-3'!L15+'G-4'!L15</f>
        <v>17</v>
      </c>
      <c r="M15" s="6">
        <f t="shared" si="1"/>
        <v>56.5</v>
      </c>
      <c r="N15" s="2">
        <f t="shared" si="4"/>
        <v>419</v>
      </c>
      <c r="O15" s="15" t="s">
        <v>16</v>
      </c>
      <c r="P15" s="39">
        <f>'G-1'!P15+'G-2'!P15+'G-3'!P15+'G-4'!P15</f>
        <v>0</v>
      </c>
      <c r="Q15" s="39">
        <f>'G-1'!Q15+'G-2'!Q15+'G-3'!Q15+'G-4'!Q15</f>
        <v>0</v>
      </c>
      <c r="R15" s="39">
        <f>'G-1'!R15+'G-2'!R15+'G-3'!R15+'G-4'!R15</f>
        <v>0</v>
      </c>
      <c r="S15" s="39">
        <f>'G-1'!S15+'G-2'!S15+'G-3'!S15+'G-4'!S15</f>
        <v>0</v>
      </c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f>'G-1'!B16+'G-2'!B16+'G-3'!B16+'G-4'!B16</f>
        <v>15</v>
      </c>
      <c r="C16" s="39">
        <f>'G-1'!C16+'G-2'!C16+'G-3'!C16+'G-4'!C16</f>
        <v>25</v>
      </c>
      <c r="D16" s="39">
        <f>'G-1'!D16+'G-2'!D16+'G-3'!D16+'G-4'!D16</f>
        <v>17</v>
      </c>
      <c r="E16" s="39">
        <f>'G-1'!E16+'G-2'!E16+'G-3'!E16+'G-4'!E16</f>
        <v>20</v>
      </c>
      <c r="F16" s="6">
        <f t="shared" si="0"/>
        <v>116.5</v>
      </c>
      <c r="G16" s="2">
        <f t="shared" si="3"/>
        <v>404.5</v>
      </c>
      <c r="H16" s="15" t="s">
        <v>12</v>
      </c>
      <c r="I16" s="39">
        <f>'G-1'!I16+'G-2'!I16+'G-3'!I16+'G-4'!I16</f>
        <v>20</v>
      </c>
      <c r="J16" s="39">
        <f>'G-1'!J16+'G-2'!J16+'G-3'!J16+'G-4'!J16</f>
        <v>9</v>
      </c>
      <c r="K16" s="39">
        <f>'G-1'!K16+'G-2'!K16+'G-3'!K16+'G-4'!K16</f>
        <v>4</v>
      </c>
      <c r="L16" s="39">
        <f>'G-1'!L16+'G-2'!L16+'G-3'!L16+'G-4'!L16</f>
        <v>32</v>
      </c>
      <c r="M16" s="6">
        <f t="shared" si="1"/>
        <v>107</v>
      </c>
      <c r="N16" s="2">
        <f t="shared" si="4"/>
        <v>427</v>
      </c>
      <c r="O16" s="15" t="s">
        <v>45</v>
      </c>
      <c r="P16" s="39">
        <f>'G-1'!P16+'G-2'!P16+'G-3'!P16+'G-4'!P16</f>
        <v>0</v>
      </c>
      <c r="Q16" s="39">
        <f>'G-1'!Q16+'G-2'!Q16+'G-3'!Q16+'G-4'!Q16</f>
        <v>0</v>
      </c>
      <c r="R16" s="39">
        <f>'G-1'!R16+'G-2'!R16+'G-3'!R16+'G-4'!R16</f>
        <v>0</v>
      </c>
      <c r="S16" s="39">
        <f>'G-1'!S16+'G-2'!S16+'G-3'!S16+'G-4'!S16</f>
        <v>0</v>
      </c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f>'G-1'!B17+'G-2'!B17+'G-3'!B17+'G-4'!B17</f>
        <v>6</v>
      </c>
      <c r="C17" s="39">
        <f>'G-1'!C17+'G-2'!C17+'G-3'!C17+'G-4'!C17</f>
        <v>27</v>
      </c>
      <c r="D17" s="39">
        <f>'G-1'!D17+'G-2'!D17+'G-3'!D17+'G-4'!D17</f>
        <v>7</v>
      </c>
      <c r="E17" s="39">
        <f>'G-1'!E17+'G-2'!E17+'G-3'!E17+'G-4'!E17</f>
        <v>21</v>
      </c>
      <c r="F17" s="6">
        <f t="shared" si="0"/>
        <v>96.5</v>
      </c>
      <c r="G17" s="2">
        <f t="shared" si="3"/>
        <v>501</v>
      </c>
      <c r="H17" s="15" t="s">
        <v>15</v>
      </c>
      <c r="I17" s="39">
        <f>'G-1'!I17+'G-2'!I17+'G-3'!I17+'G-4'!I17</f>
        <v>23</v>
      </c>
      <c r="J17" s="39">
        <f>'G-1'!J17+'G-2'!J17+'G-3'!J17+'G-4'!J17</f>
        <v>7</v>
      </c>
      <c r="K17" s="39">
        <f>'G-1'!K17+'G-2'!K17+'G-3'!K17+'G-4'!K17</f>
        <v>5</v>
      </c>
      <c r="L17" s="39">
        <f>'G-1'!L17+'G-2'!L17+'G-3'!L17+'G-4'!L17</f>
        <v>23</v>
      </c>
      <c r="M17" s="6">
        <f t="shared" si="1"/>
        <v>86</v>
      </c>
      <c r="N17" s="2">
        <f t="shared" si="4"/>
        <v>401</v>
      </c>
      <c r="O17" s="15" t="s">
        <v>46</v>
      </c>
      <c r="P17" s="39">
        <f>'G-1'!P17+'G-2'!P17+'G-3'!P17+'G-4'!P17</f>
        <v>0</v>
      </c>
      <c r="Q17" s="39">
        <f>'G-1'!Q17+'G-2'!Q17+'G-3'!Q17+'G-4'!Q17</f>
        <v>0</v>
      </c>
      <c r="R17" s="39">
        <f>'G-1'!R17+'G-2'!R17+'G-3'!R17+'G-4'!R17</f>
        <v>0</v>
      </c>
      <c r="S17" s="39">
        <f>'G-1'!S17+'G-2'!S17+'G-3'!S17+'G-4'!S17</f>
        <v>0</v>
      </c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f>'G-1'!B18+'G-2'!B18+'G-3'!B18+'G-4'!B18</f>
        <v>8</v>
      </c>
      <c r="C18" s="39">
        <f>'G-1'!C18+'G-2'!C18+'G-3'!C18+'G-4'!C18</f>
        <v>19</v>
      </c>
      <c r="D18" s="39">
        <f>'G-1'!D18+'G-2'!D18+'G-3'!D18+'G-4'!D18</f>
        <v>17</v>
      </c>
      <c r="E18" s="39">
        <f>'G-1'!E18+'G-2'!E18+'G-3'!E18+'G-4'!E18</f>
        <v>34</v>
      </c>
      <c r="F18" s="6">
        <f t="shared" si="0"/>
        <v>142</v>
      </c>
      <c r="G18" s="2">
        <f t="shared" si="3"/>
        <v>498.5</v>
      </c>
      <c r="H18" s="15" t="s">
        <v>18</v>
      </c>
      <c r="I18" s="39">
        <f>'G-1'!I18+'G-2'!I18+'G-3'!I18+'G-4'!I18</f>
        <v>30</v>
      </c>
      <c r="J18" s="39">
        <f>'G-1'!J18+'G-2'!J18+'G-3'!J18+'G-4'!J18</f>
        <v>17</v>
      </c>
      <c r="K18" s="39">
        <f>'G-1'!K18+'G-2'!K18+'G-3'!K18+'G-4'!K18</f>
        <v>7</v>
      </c>
      <c r="L18" s="39">
        <f>'G-1'!L18+'G-2'!L18+'G-3'!L18+'G-4'!L18</f>
        <v>25</v>
      </c>
      <c r="M18" s="6">
        <f t="shared" si="1"/>
        <v>108.5</v>
      </c>
      <c r="N18" s="2">
        <f t="shared" si="4"/>
        <v>358</v>
      </c>
      <c r="O18" s="15" t="s">
        <v>111</v>
      </c>
      <c r="P18" s="39">
        <f>'G-1'!P18+'G-2'!P18+'G-3'!P18+'G-4'!P18</f>
        <v>0</v>
      </c>
      <c r="Q18" s="39">
        <f>'G-1'!Q18+'G-2'!Q18+'G-3'!Q18+'G-4'!Q18</f>
        <v>0</v>
      </c>
      <c r="R18" s="39">
        <f>'G-1'!R18+'G-2'!R18+'G-3'!R18+'G-4'!R18</f>
        <v>0</v>
      </c>
      <c r="S18" s="39">
        <f>'G-1'!S18+'G-2'!S18+'G-3'!S18+'G-4'!S18</f>
        <v>0</v>
      </c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f>'G-1'!B19+'G-2'!B19+'G-3'!B19+'G-4'!B19</f>
        <v>9</v>
      </c>
      <c r="C19" s="39">
        <f>'G-1'!C19+'G-2'!C19+'G-3'!C19+'G-4'!C19</f>
        <v>21</v>
      </c>
      <c r="D19" s="39">
        <f>'G-1'!D19+'G-2'!D19+'G-3'!D19+'G-4'!D19</f>
        <v>11</v>
      </c>
      <c r="E19" s="39">
        <f>'G-1'!E19+'G-2'!E19+'G-3'!E19+'G-4'!E19</f>
        <v>26</v>
      </c>
      <c r="F19" s="6">
        <f t="shared" si="0"/>
        <v>112.5</v>
      </c>
      <c r="G19" s="2">
        <f t="shared" si="3"/>
        <v>467.5</v>
      </c>
      <c r="H19" s="15" t="s">
        <v>20</v>
      </c>
      <c r="I19" s="39">
        <f>'G-1'!I19+'G-2'!I19+'G-3'!I19+'G-4'!I19</f>
        <v>22</v>
      </c>
      <c r="J19" s="39">
        <f>'G-1'!J19+'G-2'!J19+'G-3'!J19+'G-4'!J19</f>
        <v>25</v>
      </c>
      <c r="K19" s="39">
        <f>'G-1'!K19+'G-2'!K19+'G-3'!K19+'G-4'!K19</f>
        <v>7</v>
      </c>
      <c r="L19" s="39">
        <f>'G-1'!L19+'G-2'!L19+'G-3'!L19+'G-4'!L19</f>
        <v>27</v>
      </c>
      <c r="M19" s="6">
        <f t="shared" si="1"/>
        <v>117.5</v>
      </c>
      <c r="N19" s="2">
        <f t="shared" si="4"/>
        <v>419</v>
      </c>
      <c r="O19" s="15" t="s">
        <v>112</v>
      </c>
      <c r="P19" s="39">
        <f>'G-1'!P19+'G-2'!P19+'G-3'!P19+'G-4'!P19</f>
        <v>0</v>
      </c>
      <c r="Q19" s="39">
        <f>'G-1'!Q19+'G-2'!Q19+'G-3'!Q19+'G-4'!Q19</f>
        <v>0</v>
      </c>
      <c r="R19" s="39">
        <f>'G-1'!R19+'G-2'!R19+'G-3'!R19+'G-4'!R19</f>
        <v>0</v>
      </c>
      <c r="S19" s="39">
        <f>'G-1'!S19+'G-2'!S19+'G-3'!S19+'G-4'!S19</f>
        <v>0</v>
      </c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f>'G-1'!B20+'G-2'!B20+'G-3'!B20+'G-4'!B20</f>
        <v>12</v>
      </c>
      <c r="C20" s="39">
        <f>'G-1'!C20+'G-2'!C20+'G-3'!C20+'G-4'!C20</f>
        <v>24</v>
      </c>
      <c r="D20" s="39">
        <f>'G-1'!D20+'G-2'!D20+'G-3'!D20+'G-4'!D20</f>
        <v>8</v>
      </c>
      <c r="E20" s="39">
        <f>'G-1'!E20+'G-2'!E20+'G-3'!E20+'G-4'!E20</f>
        <v>23</v>
      </c>
      <c r="F20" s="6">
        <f t="shared" si="0"/>
        <v>103.5</v>
      </c>
      <c r="G20" s="2">
        <f t="shared" si="3"/>
        <v>454.5</v>
      </c>
      <c r="H20" s="15" t="s">
        <v>22</v>
      </c>
      <c r="I20" s="39">
        <f>'G-1'!I20+'G-2'!I20+'G-3'!I20+'G-4'!I20</f>
        <v>9</v>
      </c>
      <c r="J20" s="39">
        <f>'G-1'!J20+'G-2'!J20+'G-3'!J20+'G-4'!J20</f>
        <v>11</v>
      </c>
      <c r="K20" s="39">
        <f>'G-1'!K20+'G-2'!K20+'G-3'!K20+'G-4'!K20</f>
        <v>11</v>
      </c>
      <c r="L20" s="39">
        <f>'G-1'!L20+'G-2'!L20+'G-3'!L20+'G-4'!L20</f>
        <v>27</v>
      </c>
      <c r="M20" s="6">
        <f t="shared" si="1"/>
        <v>105</v>
      </c>
      <c r="N20" s="2">
        <f t="shared" si="4"/>
        <v>417</v>
      </c>
      <c r="O20" s="15" t="s">
        <v>113</v>
      </c>
      <c r="P20" s="39">
        <f>'G-1'!P20+'G-2'!P20+'G-3'!P20+'G-4'!P20</f>
        <v>0</v>
      </c>
      <c r="Q20" s="39">
        <f>'G-1'!Q20+'G-2'!Q20+'G-3'!Q20+'G-4'!Q20</f>
        <v>0</v>
      </c>
      <c r="R20" s="39">
        <f>'G-1'!R20+'G-2'!R20+'G-3'!R20+'G-4'!R20</f>
        <v>0</v>
      </c>
      <c r="S20" s="39">
        <f>'G-1'!S20+'G-2'!S20+'G-3'!S20+'G-4'!S20</f>
        <v>0</v>
      </c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f>'G-1'!B21+'G-2'!B21+'G-3'!B21+'G-4'!B21</f>
        <v>13</v>
      </c>
      <c r="C21" s="39">
        <f>'G-1'!C21+'G-2'!C21+'G-3'!C21+'G-4'!C21</f>
        <v>23</v>
      </c>
      <c r="D21" s="39">
        <f>'G-1'!D21+'G-2'!D21+'G-3'!D21+'G-4'!D21</f>
        <v>8</v>
      </c>
      <c r="E21" s="39">
        <f>'G-1'!E21+'G-2'!E21+'G-3'!E21+'G-4'!E21</f>
        <v>21</v>
      </c>
      <c r="F21" s="6">
        <f t="shared" si="0"/>
        <v>98</v>
      </c>
      <c r="G21" s="2">
        <f t="shared" si="3"/>
        <v>456</v>
      </c>
      <c r="H21" s="15" t="s">
        <v>24</v>
      </c>
      <c r="I21" s="39">
        <f>'G-1'!I21+'G-2'!I21+'G-3'!I21+'G-4'!I21</f>
        <v>33</v>
      </c>
      <c r="J21" s="39">
        <f>'G-1'!J21+'G-2'!J21+'G-3'!J21+'G-4'!J21</f>
        <v>22</v>
      </c>
      <c r="K21" s="39">
        <f>'G-1'!K21+'G-2'!K21+'G-3'!K21+'G-4'!K21</f>
        <v>9</v>
      </c>
      <c r="L21" s="39">
        <f>'G-1'!L21+'G-2'!L21+'G-3'!L21+'G-4'!L21</f>
        <v>36</v>
      </c>
      <c r="M21" s="6">
        <f t="shared" si="1"/>
        <v>146.5</v>
      </c>
      <c r="N21" s="2">
        <f t="shared" si="4"/>
        <v>477.5</v>
      </c>
      <c r="O21" s="15" t="s">
        <v>114</v>
      </c>
      <c r="P21" s="39">
        <f>'G-1'!P21+'G-2'!P21+'G-3'!P21+'G-4'!P21</f>
        <v>0</v>
      </c>
      <c r="Q21" s="39">
        <f>'G-1'!Q21+'G-2'!Q21+'G-3'!Q21+'G-4'!Q21</f>
        <v>0</v>
      </c>
      <c r="R21" s="39">
        <f>'G-1'!R21+'G-2'!R21+'G-3'!R21+'G-4'!R21</f>
        <v>0</v>
      </c>
      <c r="S21" s="39">
        <f>'G-1'!S21+'G-2'!S21+'G-3'!S21+'G-4'!S21</f>
        <v>0</v>
      </c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f>'G-1'!B22+'G-2'!B22+'G-3'!B22+'G-4'!B22</f>
        <v>11</v>
      </c>
      <c r="C22" s="39">
        <f>'G-1'!C22+'G-2'!C22+'G-3'!C22+'G-4'!C22</f>
        <v>14</v>
      </c>
      <c r="D22" s="39">
        <f>'G-1'!D22+'G-2'!D22+'G-3'!D22+'G-4'!D22</f>
        <v>7</v>
      </c>
      <c r="E22" s="39">
        <f>'G-1'!E22+'G-2'!E22+'G-3'!E22+'G-4'!E22</f>
        <v>31</v>
      </c>
      <c r="F22" s="6">
        <f t="shared" si="0"/>
        <v>111</v>
      </c>
      <c r="G22" s="2">
        <f t="shared" si="3"/>
        <v>425</v>
      </c>
      <c r="H22" s="15" t="s">
        <v>25</v>
      </c>
      <c r="I22" s="39">
        <f>'G-1'!I22+'G-2'!I22+'G-3'!I22+'G-4'!I22</f>
        <v>17</v>
      </c>
      <c r="J22" s="39">
        <f>'G-1'!J22+'G-2'!J22+'G-3'!J22+'G-4'!J22</f>
        <v>24</v>
      </c>
      <c r="K22" s="39">
        <f>'G-1'!K22+'G-2'!K22+'G-3'!K22+'G-4'!K22</f>
        <v>12</v>
      </c>
      <c r="L22" s="39">
        <f>'G-1'!L22+'G-2'!L22+'G-3'!L22+'G-4'!L22</f>
        <v>21</v>
      </c>
      <c r="M22" s="6">
        <f t="shared" si="1"/>
        <v>109</v>
      </c>
      <c r="N22" s="2">
        <f t="shared" si="4"/>
        <v>478</v>
      </c>
      <c r="O22" s="15" t="s">
        <v>120</v>
      </c>
      <c r="P22" s="39">
        <f>'G-1'!P22+'G-2'!P22+'G-3'!P22+'G-4'!P22</f>
        <v>0</v>
      </c>
      <c r="Q22" s="39">
        <f>'G-1'!Q22+'G-2'!Q22+'G-3'!Q22+'G-4'!Q22</f>
        <v>0</v>
      </c>
      <c r="R22" s="39">
        <f>'G-1'!R22+'G-2'!R22+'G-3'!R22+'G-4'!R22</f>
        <v>0</v>
      </c>
      <c r="S22" s="39">
        <f>'G-1'!S22+'G-2'!S22+'G-3'!S22+'G-4'!S22</f>
        <v>0</v>
      </c>
      <c r="T22" s="6">
        <f t="shared" si="2"/>
        <v>0</v>
      </c>
      <c r="U22" s="98">
        <f t="shared" si="5"/>
        <v>0</v>
      </c>
    </row>
    <row r="23" spans="1:21" ht="24" customHeight="1" x14ac:dyDescent="0.2">
      <c r="A23" s="97" t="s">
        <v>40</v>
      </c>
      <c r="B23" s="39">
        <f>'G-1'!B23+'G-2'!B23+'G-3'!B23+'G-4'!B23</f>
        <v>18</v>
      </c>
      <c r="C23" s="39">
        <f>'G-1'!C23+'G-2'!C23+'G-3'!C23+'G-4'!C23</f>
        <v>16</v>
      </c>
      <c r="D23" s="39">
        <f>'G-1'!D23+'G-2'!D23+'G-3'!D23+'G-4'!D23</f>
        <v>9</v>
      </c>
      <c r="E23" s="39">
        <f>'G-1'!E23+'G-2'!E23+'G-3'!E23+'G-4'!E23</f>
        <v>23</v>
      </c>
      <c r="F23" s="6">
        <f t="shared" si="0"/>
        <v>100.5</v>
      </c>
      <c r="G23" s="2">
        <f t="shared" si="3"/>
        <v>413</v>
      </c>
      <c r="H23" s="15" t="s">
        <v>26</v>
      </c>
      <c r="I23" s="39">
        <f>'G-1'!I23+'G-2'!I23+'G-3'!I23+'G-4'!I23</f>
        <v>19</v>
      </c>
      <c r="J23" s="39">
        <f>'G-1'!J23+'G-2'!J23+'G-3'!J23+'G-4'!J23</f>
        <v>30</v>
      </c>
      <c r="K23" s="39">
        <f>'G-1'!K23+'G-2'!K23+'G-3'!K23+'G-4'!K23</f>
        <v>9</v>
      </c>
      <c r="L23" s="39">
        <f>'G-1'!L23+'G-2'!L23+'G-3'!L23+'G-4'!L23</f>
        <v>32</v>
      </c>
      <c r="M23" s="6">
        <f t="shared" si="1"/>
        <v>137.5</v>
      </c>
      <c r="N23" s="2">
        <f t="shared" si="4"/>
        <v>498</v>
      </c>
      <c r="O23" s="15" t="s">
        <v>121</v>
      </c>
      <c r="P23" s="39">
        <f>'G-1'!P23+'G-2'!P23+'G-3'!P23+'G-4'!P23</f>
        <v>0</v>
      </c>
      <c r="Q23" s="39">
        <f>'G-1'!Q23+'G-2'!Q23+'G-3'!Q23+'G-4'!Q23</f>
        <v>0</v>
      </c>
      <c r="R23" s="39">
        <f>'G-1'!R23+'G-2'!R23+'G-3'!R23+'G-4'!R23</f>
        <v>0</v>
      </c>
      <c r="S23" s="39">
        <f>'G-1'!S23+'G-2'!S23+'G-3'!S23+'G-4'!S23</f>
        <v>0</v>
      </c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f>'G-1'!B24+'G-2'!B24+'G-3'!B24+'G-4'!B24</f>
        <v>45</v>
      </c>
      <c r="C24" s="39">
        <f>'G-1'!C24+'G-2'!C24+'G-3'!C24+'G-4'!C24</f>
        <v>22</v>
      </c>
      <c r="D24" s="39">
        <f>'G-1'!D24+'G-2'!D24+'G-3'!D24+'G-4'!D24</f>
        <v>12</v>
      </c>
      <c r="E24" s="39">
        <f>'G-1'!E24+'G-2'!E24+'G-3'!E24+'G-4'!E24</f>
        <v>43</v>
      </c>
      <c r="F24" s="6">
        <f t="shared" si="0"/>
        <v>176</v>
      </c>
      <c r="G24" s="2">
        <f t="shared" si="3"/>
        <v>485.5</v>
      </c>
      <c r="H24" s="15" t="s">
        <v>107</v>
      </c>
      <c r="I24" s="39">
        <f>'G-1'!I24+'G-2'!I24+'G-3'!I24+'G-4'!I24</f>
        <v>0</v>
      </c>
      <c r="J24" s="39">
        <f>'G-1'!J24+'G-2'!J24+'G-3'!J24+'G-4'!J24</f>
        <v>0</v>
      </c>
      <c r="K24" s="39">
        <f>'G-1'!K24+'G-2'!K24+'G-3'!K24+'G-4'!K24</f>
        <v>0</v>
      </c>
      <c r="L24" s="39">
        <f>'G-1'!L24+'G-2'!L24+'G-3'!L24+'G-4'!L24</f>
        <v>0</v>
      </c>
      <c r="M24" s="6">
        <f t="shared" si="1"/>
        <v>0</v>
      </c>
      <c r="N24" s="2">
        <f t="shared" si="4"/>
        <v>393</v>
      </c>
      <c r="O24" s="15" t="s">
        <v>122</v>
      </c>
      <c r="P24" s="39">
        <f>'G-1'!P24+'G-2'!P24+'G-3'!P24+'G-4'!P24</f>
        <v>0</v>
      </c>
      <c r="Q24" s="39">
        <f>'G-1'!Q24+'G-2'!Q24+'G-3'!Q24+'G-4'!Q24</f>
        <v>0</v>
      </c>
      <c r="R24" s="39">
        <f>'G-1'!R24+'G-2'!R24+'G-3'!R24+'G-4'!R24</f>
        <v>0</v>
      </c>
      <c r="S24" s="39">
        <f>'G-1'!S24+'G-2'!S24+'G-3'!S24+'G-4'!S24</f>
        <v>0</v>
      </c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f>'G-1'!B25+'G-2'!B25+'G-3'!B25+'G-4'!B25</f>
        <v>20</v>
      </c>
      <c r="C25" s="39">
        <f>'G-1'!C25+'G-2'!C25+'G-3'!C25+'G-4'!C25</f>
        <v>20</v>
      </c>
      <c r="D25" s="39">
        <f>'G-1'!D25+'G-2'!D25+'G-3'!D25+'G-4'!D25</f>
        <v>9</v>
      </c>
      <c r="E25" s="39">
        <f>'G-1'!E25+'G-2'!E25+'G-3'!E25+'G-4'!E25</f>
        <v>32</v>
      </c>
      <c r="F25" s="6">
        <f t="shared" si="0"/>
        <v>128</v>
      </c>
      <c r="G25" s="2">
        <f t="shared" si="3"/>
        <v>515.5</v>
      </c>
      <c r="H25" s="15" t="s">
        <v>108</v>
      </c>
      <c r="I25" s="39">
        <f>'G-1'!I25+'G-2'!I25+'G-3'!I25+'G-4'!I25</f>
        <v>0</v>
      </c>
      <c r="J25" s="39">
        <f>'G-1'!J25+'G-2'!J25+'G-3'!J25+'G-4'!J25</f>
        <v>0</v>
      </c>
      <c r="K25" s="39">
        <f>'G-1'!K25+'G-2'!K25+'G-3'!K25+'G-4'!K25</f>
        <v>0</v>
      </c>
      <c r="L25" s="39">
        <f>'G-1'!L25+'G-2'!L25+'G-3'!L25+'G-4'!L25</f>
        <v>0</v>
      </c>
      <c r="M25" s="6">
        <f t="shared" si="1"/>
        <v>0</v>
      </c>
      <c r="N25" s="2">
        <f t="shared" si="4"/>
        <v>246.5</v>
      </c>
      <c r="O25" s="15" t="s">
        <v>123</v>
      </c>
      <c r="P25" s="39">
        <f>'G-1'!P25+'G-2'!P25+'G-3'!P25+'G-4'!P25</f>
        <v>0</v>
      </c>
      <c r="Q25" s="39">
        <f>'G-1'!Q25+'G-2'!Q25+'G-3'!Q25+'G-4'!Q25</f>
        <v>0</v>
      </c>
      <c r="R25" s="39">
        <f>'G-1'!R25+'G-2'!R25+'G-3'!R25+'G-4'!R25</f>
        <v>0</v>
      </c>
      <c r="S25" s="39">
        <f>'G-1'!S25+'G-2'!S25+'G-3'!S25+'G-4'!S25</f>
        <v>0</v>
      </c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105</v>
      </c>
      <c r="B26" s="39">
        <f>'G-1'!B26+'G-2'!B26+'G-3'!B26+'G-4'!B26</f>
        <v>24</v>
      </c>
      <c r="C26" s="39">
        <f>'G-1'!C26+'G-2'!C26+'G-3'!C26+'G-4'!C26</f>
        <v>25</v>
      </c>
      <c r="D26" s="39">
        <f>'G-1'!D26+'G-2'!D26+'G-3'!D26+'G-4'!D26</f>
        <v>10</v>
      </c>
      <c r="E26" s="39">
        <f>'G-1'!E26+'G-2'!E26+'G-3'!E26+'G-4'!E26</f>
        <v>29</v>
      </c>
      <c r="F26" s="6">
        <f t="shared" si="0"/>
        <v>129.5</v>
      </c>
      <c r="G26" s="2">
        <f t="shared" si="3"/>
        <v>534</v>
      </c>
      <c r="H26" s="15" t="s">
        <v>109</v>
      </c>
      <c r="I26" s="39">
        <f>'G-1'!I26+'G-2'!I26+'G-3'!I26+'G-4'!I26</f>
        <v>0</v>
      </c>
      <c r="J26" s="39">
        <f>'G-1'!J26+'G-2'!J26+'G-3'!J26+'G-4'!J26</f>
        <v>0</v>
      </c>
      <c r="K26" s="39">
        <f>'G-1'!K26+'G-2'!K26+'G-3'!K26+'G-4'!K26</f>
        <v>0</v>
      </c>
      <c r="L26" s="39">
        <f>'G-1'!L26+'G-2'!L26+'G-3'!L26+'G-4'!L26</f>
        <v>0</v>
      </c>
      <c r="M26" s="6">
        <f t="shared" si="1"/>
        <v>0</v>
      </c>
      <c r="N26" s="2">
        <f t="shared" si="4"/>
        <v>137.5</v>
      </c>
      <c r="O26" s="15" t="s">
        <v>124</v>
      </c>
      <c r="P26" s="39">
        <f>'G-1'!P26+'G-2'!P26+'G-3'!P26+'G-4'!P26</f>
        <v>0</v>
      </c>
      <c r="Q26" s="39">
        <f>'G-1'!Q26+'G-2'!Q26+'G-3'!Q26+'G-4'!Q26</f>
        <v>0</v>
      </c>
      <c r="R26" s="39">
        <f>'G-1'!R26+'G-2'!R26+'G-3'!R26+'G-4'!R26</f>
        <v>0</v>
      </c>
      <c r="S26" s="39">
        <f>'G-1'!S26+'G-2'!S26+'G-3'!S26+'G-4'!S26</f>
        <v>0</v>
      </c>
      <c r="T26" s="6">
        <f t="shared" si="2"/>
        <v>0</v>
      </c>
      <c r="U26" s="98">
        <f t="shared" si="5"/>
        <v>0</v>
      </c>
    </row>
    <row r="27" spans="1:21" ht="24" customHeight="1" x14ac:dyDescent="0.2">
      <c r="A27" s="97" t="s">
        <v>106</v>
      </c>
      <c r="B27" s="39">
        <f>'G-1'!B27+'G-2'!B27+'G-3'!B27+'G-4'!B27</f>
        <v>19</v>
      </c>
      <c r="C27" s="39">
        <f>'G-1'!C27+'G-2'!C27+'G-3'!C27+'G-4'!C27</f>
        <v>29</v>
      </c>
      <c r="D27" s="39">
        <f>'G-1'!D27+'G-2'!D27+'G-3'!D27+'G-4'!D27</f>
        <v>14</v>
      </c>
      <c r="E27" s="39">
        <f>'G-1'!E27+'G-2'!E27+'G-3'!E27+'G-4'!E27</f>
        <v>28</v>
      </c>
      <c r="F27" s="6">
        <f t="shared" si="0"/>
        <v>136.5</v>
      </c>
      <c r="G27" s="2">
        <f t="shared" si="3"/>
        <v>570</v>
      </c>
      <c r="H27" s="91" t="s">
        <v>110</v>
      </c>
      <c r="I27" s="39">
        <f>'G-1'!I27+'G-2'!I27+'G-3'!I27+'G-4'!I27</f>
        <v>0</v>
      </c>
      <c r="J27" s="39">
        <f>'G-1'!J27+'G-2'!J27+'G-3'!J27+'G-4'!J27</f>
        <v>0</v>
      </c>
      <c r="K27" s="39">
        <f>'G-1'!K27+'G-2'!K27+'G-3'!K27+'G-4'!K27</f>
        <v>0</v>
      </c>
      <c r="L27" s="39">
        <f>'G-1'!L27+'G-2'!L27+'G-3'!L27+'G-4'!L27</f>
        <v>0</v>
      </c>
      <c r="M27" s="6">
        <f t="shared" si="1"/>
        <v>0</v>
      </c>
      <c r="N27" s="2">
        <f t="shared" si="4"/>
        <v>0</v>
      </c>
      <c r="O27" s="15" t="s">
        <v>125</v>
      </c>
      <c r="P27" s="39">
        <f>'G-1'!P27+'G-2'!P27+'G-3'!P27+'G-4'!P27</f>
        <v>0</v>
      </c>
      <c r="Q27" s="39">
        <f>'G-1'!Q27+'G-2'!Q27+'G-3'!Q27+'G-4'!Q27</f>
        <v>0</v>
      </c>
      <c r="R27" s="39">
        <f>'G-1'!R27+'G-2'!R27+'G-3'!R27+'G-4'!R27</f>
        <v>0</v>
      </c>
      <c r="S27" s="39">
        <f>'G-1'!S27+'G-2'!S27+'G-3'!S27+'G-4'!S27</f>
        <v>0</v>
      </c>
      <c r="T27" s="6">
        <f t="shared" si="2"/>
        <v>0</v>
      </c>
      <c r="U27" s="98">
        <f t="shared" si="5"/>
        <v>0</v>
      </c>
    </row>
    <row r="28" spans="1:21" ht="24" customHeight="1" x14ac:dyDescent="0.2">
      <c r="A28" s="97" t="s">
        <v>103</v>
      </c>
      <c r="B28" s="39">
        <f>'G-1'!B28+'G-2'!B28+'G-3'!B28+'G-4'!B28</f>
        <v>0</v>
      </c>
      <c r="C28" s="39">
        <f>'G-1'!C28+'G-2'!C28+'G-3'!C28+'G-4'!C28</f>
        <v>0</v>
      </c>
      <c r="D28" s="39">
        <f>'G-1'!D28+'G-2'!D28+'G-3'!D28+'G-4'!D28</f>
        <v>0</v>
      </c>
      <c r="E28" s="39">
        <f>'G-1'!E28+'G-2'!E28+'G-3'!E28+'G-4'!E28</f>
        <v>0</v>
      </c>
      <c r="F28" s="6">
        <f t="shared" si="0"/>
        <v>0</v>
      </c>
      <c r="G28" s="2">
        <f t="shared" si="3"/>
        <v>394</v>
      </c>
      <c r="H28" s="91" t="s">
        <v>43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0</v>
      </c>
      <c r="O28" s="15" t="s">
        <v>126</v>
      </c>
      <c r="P28" s="39">
        <f>'G-1'!P28+'G-2'!P28+'G-3'!P28+'G-4'!P28</f>
        <v>0</v>
      </c>
      <c r="Q28" s="39">
        <f>'G-1'!Q28+'G-2'!Q28+'G-3'!Q28+'G-4'!Q28</f>
        <v>0</v>
      </c>
      <c r="R28" s="39">
        <f>'G-1'!R28+'G-2'!R28+'G-3'!R28+'G-4'!R28</f>
        <v>0</v>
      </c>
      <c r="S28" s="39">
        <f>'G-1'!S28+'G-2'!S28+'G-3'!S28+'G-4'!S28</f>
        <v>0</v>
      </c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104</v>
      </c>
      <c r="B29" s="39">
        <f>'G-1'!B29+'G-2'!B29+'G-3'!B29+'G-4'!B29</f>
        <v>0</v>
      </c>
      <c r="C29" s="39">
        <f>'G-1'!C29+'G-2'!C29+'G-3'!C29+'G-4'!C29</f>
        <v>0</v>
      </c>
      <c r="D29" s="39">
        <f>'G-1'!D29+'G-2'!D29+'G-3'!D29+'G-4'!D29</f>
        <v>0</v>
      </c>
      <c r="E29" s="39">
        <f>'G-1'!E29+'G-2'!E29+'G-3'!E29+'G-4'!E29</f>
        <v>0</v>
      </c>
      <c r="F29" s="6">
        <f t="shared" si="0"/>
        <v>0</v>
      </c>
      <c r="G29" s="2">
        <f t="shared" si="3"/>
        <v>266</v>
      </c>
      <c r="H29" s="91" t="s">
        <v>44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0</v>
      </c>
      <c r="O29" s="91" t="s">
        <v>127</v>
      </c>
      <c r="P29" s="40">
        <f>'G-1'!P29+'G-2'!P29+'G-3'!P29+'G-4'!P29</f>
        <v>0</v>
      </c>
      <c r="Q29" s="40">
        <f>'G-1'!Q29+'G-2'!Q29+'G-3'!Q29+'G-4'!Q29</f>
        <v>0</v>
      </c>
      <c r="R29" s="40">
        <f>'G-1'!R29+'G-2'!R29+'G-3'!R29+'G-4'!R29</f>
        <v>0</v>
      </c>
      <c r="S29" s="40">
        <f>'G-1'!S29+'G-2'!S29+'G-3'!S29+'G-4'!S29</f>
        <v>0</v>
      </c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f>'G-1'!B30+'G-2'!B30+'G-3'!B30+'G-4'!B30</f>
        <v>18</v>
      </c>
      <c r="C30" s="39">
        <f>'G-1'!C30+'G-2'!C30+'G-3'!C30+'G-4'!C30</f>
        <v>19</v>
      </c>
      <c r="D30" s="39">
        <f>'G-1'!D30+'G-2'!D30+'G-3'!D30+'G-4'!D30</f>
        <v>10</v>
      </c>
      <c r="E30" s="39">
        <f>'G-1'!E30+'G-2'!E30+'G-3'!E30+'G-4'!E30</f>
        <v>19</v>
      </c>
      <c r="F30" s="6">
        <f t="shared" si="0"/>
        <v>95.5</v>
      </c>
      <c r="G30" s="2">
        <f t="shared" si="3"/>
        <v>232</v>
      </c>
      <c r="H30" s="15" t="s">
        <v>32</v>
      </c>
      <c r="I30" s="39">
        <f>'G-1'!I30+'G-2'!I30+'G-3'!I30+'G-4'!I30</f>
        <v>0</v>
      </c>
      <c r="J30" s="39">
        <f>'G-1'!J30+'G-2'!J30+'G-3'!J30+'G-4'!J30</f>
        <v>0</v>
      </c>
      <c r="K30" s="39">
        <f>'G-1'!K30+'G-2'!K30+'G-3'!K30+'G-4'!K30</f>
        <v>0</v>
      </c>
      <c r="L30" s="39">
        <f>'G-1'!L30+'G-2'!L30+'G-3'!L30+'G-4'!L30</f>
        <v>0</v>
      </c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f>'G-1'!B31+'G-2'!B31+'G-3'!B31+'G-4'!B31</f>
        <v>15</v>
      </c>
      <c r="C31" s="40">
        <f>'G-1'!C31+'G-2'!C31+'G-3'!C31+'G-4'!C31</f>
        <v>31</v>
      </c>
      <c r="D31" s="40">
        <f>'G-1'!D31+'G-2'!D31+'G-3'!D31+'G-4'!D31</f>
        <v>8</v>
      </c>
      <c r="E31" s="40">
        <f>'G-1'!E31+'G-2'!E31+'G-3'!E31+'G-4'!E31</f>
        <v>24</v>
      </c>
      <c r="F31" s="7">
        <f t="shared" si="0"/>
        <v>114.5</v>
      </c>
      <c r="G31" s="3">
        <f t="shared" si="3"/>
        <v>210</v>
      </c>
      <c r="H31" s="17" t="s">
        <v>33</v>
      </c>
      <c r="I31" s="40">
        <f>'G-1'!I31+'G-2'!I31+'G-3'!I31+'G-4'!I31</f>
        <v>0</v>
      </c>
      <c r="J31" s="40">
        <f>'G-1'!J31+'G-2'!J31+'G-3'!J31+'G-4'!J31</f>
        <v>0</v>
      </c>
      <c r="K31" s="40">
        <f>'G-1'!K31+'G-2'!K31+'G-3'!K31+'G-4'!K31</f>
        <v>0</v>
      </c>
      <c r="L31" s="40">
        <f>'G-1'!L31+'G-2'!L31+'G-3'!L31+'G-4'!L31</f>
        <v>0</v>
      </c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12" t="s">
        <v>47</v>
      </c>
      <c r="B32" s="113"/>
      <c r="C32" s="109" t="s">
        <v>50</v>
      </c>
      <c r="D32" s="110"/>
      <c r="E32" s="110"/>
      <c r="F32" s="111"/>
      <c r="G32" s="44">
        <f>MAX(G13:G31)</f>
        <v>570</v>
      </c>
      <c r="H32" s="112" t="s">
        <v>48</v>
      </c>
      <c r="I32" s="113"/>
      <c r="J32" s="109" t="s">
        <v>50</v>
      </c>
      <c r="K32" s="110"/>
      <c r="L32" s="110"/>
      <c r="M32" s="111"/>
      <c r="N32" s="44">
        <f>MAX(N10:N31)</f>
        <v>498</v>
      </c>
      <c r="O32" s="112" t="s">
        <v>49</v>
      </c>
      <c r="P32" s="113"/>
      <c r="Q32" s="109" t="s">
        <v>50</v>
      </c>
      <c r="R32" s="110"/>
      <c r="S32" s="110"/>
      <c r="T32" s="111"/>
      <c r="U32" s="44">
        <f>MAX(U10:U29)</f>
        <v>0</v>
      </c>
    </row>
    <row r="33" spans="1:21" ht="15" customHeight="1" x14ac:dyDescent="0.2">
      <c r="A33" s="114"/>
      <c r="B33" s="115"/>
      <c r="C33" s="43" t="s">
        <v>62</v>
      </c>
      <c r="D33" s="45"/>
      <c r="E33" s="45"/>
      <c r="F33" s="46" t="s">
        <v>129</v>
      </c>
      <c r="G33" s="47"/>
      <c r="H33" s="114"/>
      <c r="I33" s="115"/>
      <c r="J33" s="43" t="s">
        <v>62</v>
      </c>
      <c r="K33" s="45"/>
      <c r="L33" s="45"/>
      <c r="M33" s="46" t="s">
        <v>135</v>
      </c>
      <c r="N33" s="47"/>
      <c r="O33" s="114"/>
      <c r="P33" s="115"/>
      <c r="Q33" s="43" t="s">
        <v>62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6" t="s">
        <v>51</v>
      </c>
      <c r="B35" s="116"/>
      <c r="C35" s="116"/>
      <c r="D35" s="116"/>
      <c r="E35" s="11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108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4" workbookViewId="0">
      <selection activeCell="M43" sqref="M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33" t="s">
        <v>64</v>
      </c>
      <c r="B2" s="133"/>
      <c r="C2" s="133"/>
      <c r="D2" s="133"/>
      <c r="E2" s="133"/>
      <c r="F2" s="133"/>
      <c r="G2" s="133"/>
      <c r="H2" s="133"/>
      <c r="I2" s="133"/>
      <c r="J2" s="133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34" t="s">
        <v>65</v>
      </c>
      <c r="B4" s="134"/>
      <c r="C4" s="135" t="s">
        <v>60</v>
      </c>
      <c r="D4" s="135"/>
      <c r="E4" s="135"/>
      <c r="F4" s="55"/>
      <c r="G4" s="51"/>
      <c r="H4" s="51"/>
      <c r="I4" s="51"/>
      <c r="J4" s="51"/>
    </row>
    <row r="5" spans="1:10" x14ac:dyDescent="0.2">
      <c r="A5" s="118" t="s">
        <v>56</v>
      </c>
      <c r="B5" s="118"/>
      <c r="C5" s="136" t="str">
        <f>'G-1'!D5</f>
        <v>CL 4 - CR 38</v>
      </c>
      <c r="D5" s="136"/>
      <c r="E5" s="136"/>
      <c r="F5" s="56"/>
      <c r="G5" s="57"/>
      <c r="H5" s="48" t="s">
        <v>53</v>
      </c>
      <c r="I5" s="137">
        <f>'G-1'!L5</f>
        <v>0</v>
      </c>
      <c r="J5" s="137"/>
    </row>
    <row r="6" spans="1:10" x14ac:dyDescent="0.2">
      <c r="A6" s="118" t="s">
        <v>66</v>
      </c>
      <c r="B6" s="118"/>
      <c r="C6" s="138" t="s">
        <v>128</v>
      </c>
      <c r="D6" s="138"/>
      <c r="E6" s="138"/>
      <c r="F6" s="56"/>
      <c r="G6" s="57"/>
      <c r="H6" s="48" t="s">
        <v>58</v>
      </c>
      <c r="I6" s="139">
        <f>'G-1'!S6</f>
        <v>44181</v>
      </c>
      <c r="J6" s="139"/>
    </row>
    <row r="7" spans="1:10" x14ac:dyDescent="0.2">
      <c r="A7" s="58"/>
      <c r="B7" s="58"/>
      <c r="C7" s="140"/>
      <c r="D7" s="140"/>
      <c r="E7" s="140"/>
      <c r="F7" s="140"/>
      <c r="G7" s="55"/>
      <c r="H7" s="59"/>
      <c r="I7" s="60"/>
      <c r="J7" s="51"/>
    </row>
    <row r="8" spans="1:10" x14ac:dyDescent="0.2">
      <c r="A8" s="141" t="s">
        <v>67</v>
      </c>
      <c r="B8" s="143" t="s">
        <v>68</v>
      </c>
      <c r="C8" s="141" t="s">
        <v>69</v>
      </c>
      <c r="D8" s="143" t="s">
        <v>70</v>
      </c>
      <c r="E8" s="61" t="s">
        <v>71</v>
      </c>
      <c r="F8" s="62" t="s">
        <v>72</v>
      </c>
      <c r="G8" s="63" t="s">
        <v>73</v>
      </c>
      <c r="H8" s="62" t="s">
        <v>74</v>
      </c>
      <c r="I8" s="145" t="s">
        <v>75</v>
      </c>
      <c r="J8" s="147" t="s">
        <v>76</v>
      </c>
    </row>
    <row r="9" spans="1:10" x14ac:dyDescent="0.2">
      <c r="A9" s="142"/>
      <c r="B9" s="144"/>
      <c r="C9" s="142"/>
      <c r="D9" s="144"/>
      <c r="E9" s="64" t="s">
        <v>52</v>
      </c>
      <c r="F9" s="65" t="s">
        <v>0</v>
      </c>
      <c r="G9" s="66" t="s">
        <v>2</v>
      </c>
      <c r="H9" s="65" t="s">
        <v>3</v>
      </c>
      <c r="I9" s="146"/>
      <c r="J9" s="148"/>
    </row>
    <row r="10" spans="1:10" x14ac:dyDescent="0.2">
      <c r="A10" s="149" t="s">
        <v>77</v>
      </c>
      <c r="B10" s="152">
        <v>2</v>
      </c>
      <c r="C10" s="67"/>
      <c r="D10" s="68" t="s">
        <v>78</v>
      </c>
      <c r="E10" s="42">
        <v>0</v>
      </c>
      <c r="F10" s="42">
        <v>0</v>
      </c>
      <c r="G10" s="42">
        <v>0</v>
      </c>
      <c r="H10" s="42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50"/>
      <c r="B11" s="153"/>
      <c r="C11" s="67" t="s">
        <v>79</v>
      </c>
      <c r="D11" s="70" t="s">
        <v>80</v>
      </c>
      <c r="E11" s="71">
        <v>3</v>
      </c>
      <c r="F11" s="71">
        <v>3</v>
      </c>
      <c r="G11" s="71">
        <v>0</v>
      </c>
      <c r="H11" s="71">
        <v>35</v>
      </c>
      <c r="I11" s="71">
        <f t="shared" ref="I11:I45" si="0">E11*0.5+F11+G11*2+H11*2.5</f>
        <v>92</v>
      </c>
      <c r="J11" s="72">
        <f>IF(I11=0,"0,00",I11/SUM(I10:I12)*100)</f>
        <v>39.232409381663111</v>
      </c>
    </row>
    <row r="12" spans="1:10" x14ac:dyDescent="0.2">
      <c r="A12" s="150"/>
      <c r="B12" s="153"/>
      <c r="C12" s="73" t="s">
        <v>87</v>
      </c>
      <c r="D12" s="74" t="s">
        <v>81</v>
      </c>
      <c r="E12" s="41">
        <v>38</v>
      </c>
      <c r="F12" s="41">
        <v>48</v>
      </c>
      <c r="G12" s="41">
        <v>24</v>
      </c>
      <c r="H12" s="41">
        <v>11</v>
      </c>
      <c r="I12" s="75">
        <f t="shared" si="0"/>
        <v>142.5</v>
      </c>
      <c r="J12" s="76">
        <f>IF(I12=0,"0,00",I12/SUM(I10:I12)*100)</f>
        <v>60.767590618336889</v>
      </c>
    </row>
    <row r="13" spans="1:10" x14ac:dyDescent="0.2">
      <c r="A13" s="150"/>
      <c r="B13" s="153"/>
      <c r="C13" s="77"/>
      <c r="D13" s="68" t="s">
        <v>78</v>
      </c>
      <c r="E13" s="42">
        <v>0</v>
      </c>
      <c r="F13" s="42">
        <v>0</v>
      </c>
      <c r="G13" s="42">
        <v>0</v>
      </c>
      <c r="H13" s="42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50"/>
      <c r="B14" s="153"/>
      <c r="C14" s="67" t="s">
        <v>82</v>
      </c>
      <c r="D14" s="70" t="s">
        <v>80</v>
      </c>
      <c r="E14" s="71">
        <v>1</v>
      </c>
      <c r="F14" s="71">
        <v>1</v>
      </c>
      <c r="G14" s="71">
        <v>0</v>
      </c>
      <c r="H14" s="71">
        <v>31</v>
      </c>
      <c r="I14" s="71">
        <f t="shared" si="0"/>
        <v>79</v>
      </c>
      <c r="J14" s="72">
        <f>IF(I14=0,"0,00",I14/SUM(I13:I15)*100)</f>
        <v>39.598997493734331</v>
      </c>
    </row>
    <row r="15" spans="1:10" x14ac:dyDescent="0.2">
      <c r="A15" s="150"/>
      <c r="B15" s="153"/>
      <c r="C15" s="73" t="s">
        <v>88</v>
      </c>
      <c r="D15" s="74" t="s">
        <v>81</v>
      </c>
      <c r="E15" s="41">
        <v>28</v>
      </c>
      <c r="F15" s="41">
        <v>52</v>
      </c>
      <c r="G15" s="41">
        <v>21</v>
      </c>
      <c r="H15" s="41">
        <v>5</v>
      </c>
      <c r="I15" s="75">
        <f t="shared" si="0"/>
        <v>120.5</v>
      </c>
      <c r="J15" s="76">
        <f>IF(I15=0,"0,00",I15/SUM(I13:I15)*100)</f>
        <v>60.401002506265669</v>
      </c>
    </row>
    <row r="16" spans="1:10" x14ac:dyDescent="0.2">
      <c r="A16" s="150"/>
      <c r="B16" s="153"/>
      <c r="C16" s="77"/>
      <c r="D16" s="68" t="s">
        <v>78</v>
      </c>
      <c r="E16" s="42"/>
      <c r="F16" s="42"/>
      <c r="G16" s="42"/>
      <c r="H16" s="42"/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50"/>
      <c r="B17" s="153"/>
      <c r="C17" s="67" t="s">
        <v>83</v>
      </c>
      <c r="D17" s="70" t="s">
        <v>80</v>
      </c>
      <c r="E17" s="71"/>
      <c r="F17" s="71"/>
      <c r="G17" s="71"/>
      <c r="H17" s="71"/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51"/>
      <c r="B18" s="154"/>
      <c r="C18" s="78" t="s">
        <v>89</v>
      </c>
      <c r="D18" s="74" t="s">
        <v>81</v>
      </c>
      <c r="E18" s="41"/>
      <c r="F18" s="41"/>
      <c r="G18" s="41"/>
      <c r="H18" s="41"/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49" t="s">
        <v>84</v>
      </c>
      <c r="B19" s="152">
        <v>2</v>
      </c>
      <c r="C19" s="79"/>
      <c r="D19" s="68" t="s">
        <v>78</v>
      </c>
      <c r="E19" s="42"/>
      <c r="F19" s="42"/>
      <c r="G19" s="42"/>
      <c r="H19" s="42"/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50"/>
      <c r="B20" s="153"/>
      <c r="C20" s="67" t="s">
        <v>79</v>
      </c>
      <c r="D20" s="70" t="s">
        <v>80</v>
      </c>
      <c r="E20" s="71"/>
      <c r="F20" s="71"/>
      <c r="G20" s="71"/>
      <c r="H20" s="71"/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50"/>
      <c r="B21" s="153"/>
      <c r="C21" s="73" t="s">
        <v>90</v>
      </c>
      <c r="D21" s="74" t="s">
        <v>81</v>
      </c>
      <c r="E21" s="41"/>
      <c r="F21" s="41"/>
      <c r="G21" s="41"/>
      <c r="H21" s="41"/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0"/>
      <c r="B22" s="153"/>
      <c r="C22" s="77"/>
      <c r="D22" s="68" t="s">
        <v>78</v>
      </c>
      <c r="E22" s="42"/>
      <c r="F22" s="42"/>
      <c r="G22" s="42"/>
      <c r="H22" s="42"/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50"/>
      <c r="B23" s="153"/>
      <c r="C23" s="67" t="s">
        <v>82</v>
      </c>
      <c r="D23" s="70" t="s">
        <v>80</v>
      </c>
      <c r="E23" s="71"/>
      <c r="F23" s="71"/>
      <c r="G23" s="71"/>
      <c r="H23" s="71"/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50"/>
      <c r="B24" s="153"/>
      <c r="C24" s="73" t="s">
        <v>91</v>
      </c>
      <c r="D24" s="74" t="s">
        <v>81</v>
      </c>
      <c r="E24" s="41"/>
      <c r="F24" s="41"/>
      <c r="G24" s="41"/>
      <c r="H24" s="41"/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0"/>
      <c r="B25" s="153"/>
      <c r="C25" s="77"/>
      <c r="D25" s="68" t="s">
        <v>78</v>
      </c>
      <c r="E25" s="42"/>
      <c r="F25" s="42"/>
      <c r="G25" s="42"/>
      <c r="H25" s="42"/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50"/>
      <c r="B26" s="153"/>
      <c r="C26" s="67" t="s">
        <v>83</v>
      </c>
      <c r="D26" s="70" t="s">
        <v>80</v>
      </c>
      <c r="E26" s="71"/>
      <c r="F26" s="71"/>
      <c r="G26" s="71"/>
      <c r="H26" s="71"/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51"/>
      <c r="B27" s="154"/>
      <c r="C27" s="78" t="s">
        <v>92</v>
      </c>
      <c r="D27" s="74" t="s">
        <v>81</v>
      </c>
      <c r="E27" s="41"/>
      <c r="F27" s="41"/>
      <c r="G27" s="41"/>
      <c r="H27" s="41"/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49" t="s">
        <v>85</v>
      </c>
      <c r="B28" s="152">
        <v>2</v>
      </c>
      <c r="C28" s="79"/>
      <c r="D28" s="68" t="s">
        <v>78</v>
      </c>
      <c r="E28" s="42"/>
      <c r="F28" s="42"/>
      <c r="G28" s="42"/>
      <c r="H28" s="42"/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0"/>
      <c r="B29" s="153"/>
      <c r="C29" s="67" t="s">
        <v>79</v>
      </c>
      <c r="D29" s="70" t="s">
        <v>80</v>
      </c>
      <c r="E29" s="71"/>
      <c r="F29" s="71"/>
      <c r="G29" s="71"/>
      <c r="H29" s="71"/>
      <c r="I29" s="71">
        <f t="shared" si="0"/>
        <v>0</v>
      </c>
      <c r="J29" s="72" t="str">
        <f>IF(I29=0,"0,00",I29/SUM(I28:I30)*100)</f>
        <v>0,00</v>
      </c>
    </row>
    <row r="30" spans="1:10" x14ac:dyDescent="0.2">
      <c r="A30" s="150"/>
      <c r="B30" s="153"/>
      <c r="C30" s="73" t="s">
        <v>93</v>
      </c>
      <c r="D30" s="74" t="s">
        <v>81</v>
      </c>
      <c r="E30" s="41"/>
      <c r="F30" s="41"/>
      <c r="G30" s="41"/>
      <c r="H30" s="41"/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50"/>
      <c r="B31" s="153"/>
      <c r="C31" s="77"/>
      <c r="D31" s="68" t="s">
        <v>78</v>
      </c>
      <c r="E31" s="42"/>
      <c r="F31" s="42"/>
      <c r="G31" s="42"/>
      <c r="H31" s="42"/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0"/>
      <c r="B32" s="153"/>
      <c r="C32" s="67" t="s">
        <v>82</v>
      </c>
      <c r="D32" s="70" t="s">
        <v>80</v>
      </c>
      <c r="E32" s="71"/>
      <c r="F32" s="71"/>
      <c r="G32" s="71"/>
      <c r="H32" s="71"/>
      <c r="I32" s="71">
        <f t="shared" si="0"/>
        <v>0</v>
      </c>
      <c r="J32" s="72" t="str">
        <f>IF(I32=0,"0,00",I32/SUM(I31:I33)*100)</f>
        <v>0,00</v>
      </c>
    </row>
    <row r="33" spans="1:10" x14ac:dyDescent="0.2">
      <c r="A33" s="150"/>
      <c r="B33" s="153"/>
      <c r="C33" s="73" t="s">
        <v>94</v>
      </c>
      <c r="D33" s="74" t="s">
        <v>81</v>
      </c>
      <c r="E33" s="41"/>
      <c r="F33" s="41"/>
      <c r="G33" s="41"/>
      <c r="H33" s="41"/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50"/>
      <c r="B34" s="153"/>
      <c r="C34" s="77"/>
      <c r="D34" s="68" t="s">
        <v>78</v>
      </c>
      <c r="E34" s="42"/>
      <c r="F34" s="42"/>
      <c r="G34" s="42"/>
      <c r="H34" s="42"/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0"/>
      <c r="B35" s="153"/>
      <c r="C35" s="67" t="s">
        <v>83</v>
      </c>
      <c r="D35" s="70" t="s">
        <v>80</v>
      </c>
      <c r="E35" s="71"/>
      <c r="F35" s="71"/>
      <c r="G35" s="71"/>
      <c r="H35" s="71"/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51"/>
      <c r="B36" s="154"/>
      <c r="C36" s="78" t="s">
        <v>95</v>
      </c>
      <c r="D36" s="74" t="s">
        <v>81</v>
      </c>
      <c r="E36" s="41"/>
      <c r="F36" s="41"/>
      <c r="G36" s="41"/>
      <c r="H36" s="41"/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49" t="s">
        <v>86</v>
      </c>
      <c r="B37" s="152">
        <v>2</v>
      </c>
      <c r="C37" s="79"/>
      <c r="D37" s="68" t="s">
        <v>78</v>
      </c>
      <c r="E37" s="42">
        <f>'G-4'!B20+'G-4'!B21</f>
        <v>7</v>
      </c>
      <c r="F37" s="42">
        <f>'G-4'!C20+'G-4'!C21</f>
        <v>2</v>
      </c>
      <c r="G37" s="42">
        <f>'G-4'!D20+'G-4'!D21</f>
        <v>0</v>
      </c>
      <c r="H37" s="42">
        <f>'G-4'!E20+'G-4'!E21</f>
        <v>19</v>
      </c>
      <c r="I37" s="42">
        <f t="shared" si="0"/>
        <v>53</v>
      </c>
      <c r="J37" s="69">
        <f>IF(I37=0,"0,00",I37/SUM(I37:I39)*100)</f>
        <v>100</v>
      </c>
    </row>
    <row r="38" spans="1:10" x14ac:dyDescent="0.2">
      <c r="A38" s="150"/>
      <c r="B38" s="153"/>
      <c r="C38" s="67" t="s">
        <v>79</v>
      </c>
      <c r="D38" s="70" t="s">
        <v>80</v>
      </c>
      <c r="E38" s="71">
        <v>0</v>
      </c>
      <c r="F38" s="71">
        <v>0</v>
      </c>
      <c r="G38" s="71">
        <v>0</v>
      </c>
      <c r="H38" s="71">
        <v>0</v>
      </c>
      <c r="I38" s="71">
        <f t="shared" si="0"/>
        <v>0</v>
      </c>
      <c r="J38" s="72" t="str">
        <f>IF(I38=0,"0,00",I38/SUM(I37:I39)*100)</f>
        <v>0,00</v>
      </c>
    </row>
    <row r="39" spans="1:10" x14ac:dyDescent="0.2">
      <c r="A39" s="150"/>
      <c r="B39" s="153"/>
      <c r="C39" s="73" t="s">
        <v>96</v>
      </c>
      <c r="D39" s="74" t="s">
        <v>81</v>
      </c>
      <c r="E39" s="41">
        <v>0</v>
      </c>
      <c r="F39" s="41">
        <v>0</v>
      </c>
      <c r="G39" s="41">
        <v>0</v>
      </c>
      <c r="H39" s="41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50"/>
      <c r="B40" s="153"/>
      <c r="C40" s="77"/>
      <c r="D40" s="68" t="s">
        <v>78</v>
      </c>
      <c r="E40" s="42">
        <f>'G-4'!I14+'G-4'!I15</f>
        <v>4</v>
      </c>
      <c r="F40" s="42">
        <f>'G-4'!J14+'G-4'!J15</f>
        <v>3</v>
      </c>
      <c r="G40" s="42">
        <f>'G-4'!K14+'G-4'!K15</f>
        <v>0</v>
      </c>
      <c r="H40" s="42">
        <f>'G-4'!L14+'G-4'!L15</f>
        <v>26</v>
      </c>
      <c r="I40" s="42">
        <f t="shared" si="0"/>
        <v>70</v>
      </c>
      <c r="J40" s="69">
        <f>IF(I40=0,"0,00",I40/SUM(I40:I42)*100)</f>
        <v>100</v>
      </c>
    </row>
    <row r="41" spans="1:10" x14ac:dyDescent="0.2">
      <c r="A41" s="150"/>
      <c r="B41" s="153"/>
      <c r="C41" s="67" t="s">
        <v>82</v>
      </c>
      <c r="D41" s="70" t="s">
        <v>80</v>
      </c>
      <c r="E41" s="71">
        <v>0</v>
      </c>
      <c r="F41" s="71">
        <v>0</v>
      </c>
      <c r="G41" s="71">
        <v>0</v>
      </c>
      <c r="H41" s="71">
        <v>0</v>
      </c>
      <c r="I41" s="71">
        <f t="shared" si="0"/>
        <v>0</v>
      </c>
      <c r="J41" s="72" t="str">
        <f>IF(I41=0,"0,00",I41/SUM(I40:I42)*100)</f>
        <v>0,00</v>
      </c>
    </row>
    <row r="42" spans="1:10" x14ac:dyDescent="0.2">
      <c r="A42" s="150"/>
      <c r="B42" s="153"/>
      <c r="C42" s="73" t="s">
        <v>97</v>
      </c>
      <c r="D42" s="74" t="s">
        <v>81</v>
      </c>
      <c r="E42" s="41">
        <v>0</v>
      </c>
      <c r="F42" s="41">
        <v>0</v>
      </c>
      <c r="G42" s="41">
        <v>0</v>
      </c>
      <c r="H42" s="41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50"/>
      <c r="B43" s="153"/>
      <c r="C43" s="77"/>
      <c r="D43" s="68" t="s">
        <v>78</v>
      </c>
      <c r="E43" s="42"/>
      <c r="F43" s="42"/>
      <c r="G43" s="42"/>
      <c r="H43" s="42"/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50"/>
      <c r="B44" s="153"/>
      <c r="C44" s="67" t="s">
        <v>83</v>
      </c>
      <c r="D44" s="70" t="s">
        <v>80</v>
      </c>
      <c r="E44" s="71"/>
      <c r="F44" s="71"/>
      <c r="G44" s="71"/>
      <c r="H44" s="71"/>
      <c r="I44" s="71">
        <f t="shared" si="0"/>
        <v>0</v>
      </c>
      <c r="J44" s="72" t="str">
        <f>IF(I44=0,"0,00",I44/SUM(I43:I45)*100)</f>
        <v>0,00</v>
      </c>
    </row>
    <row r="45" spans="1:10" x14ac:dyDescent="0.2">
      <c r="A45" s="151"/>
      <c r="B45" s="154"/>
      <c r="C45" s="78" t="s">
        <v>98</v>
      </c>
      <c r="D45" s="74" t="s">
        <v>81</v>
      </c>
      <c r="E45" s="41"/>
      <c r="F45" s="41"/>
      <c r="G45" s="41"/>
      <c r="H45" s="41"/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51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Hoja1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2010-11-16T17:13:23Z</cp:lastPrinted>
  <dcterms:created xsi:type="dcterms:W3CDTF">1998-04-02T13:38:56Z</dcterms:created>
  <dcterms:modified xsi:type="dcterms:W3CDTF">2020-12-18T19:03:39Z</dcterms:modified>
</cp:coreProperties>
</file>